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ft log" sheetId="1" state="visible" r:id="rId1"/>
    <sheet xmlns:r="http://schemas.openxmlformats.org/officeDocument/2006/relationships" name="Stop reasons" sheetId="2" state="visible" r:id="rId2"/>
    <sheet xmlns:r="http://schemas.openxmlformats.org/officeDocument/2006/relationships" name="Pareto" sheetId="3" state="visible" r:id="rId3"/>
    <sheet xmlns:r="http://schemas.openxmlformats.org/officeDocument/2006/relationships" name="OEE" sheetId="4" state="visible" r:id="rId4"/>
    <sheet xmlns:r="http://schemas.openxmlformats.org/officeDocument/2006/relationships" name="What a sensor add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yyyy-mm-dd"/>
    <numFmt numFmtId="166" formatCode="0.0%"/>
  </numFmts>
  <fonts count="9">
    <font>
      <name val="Calibri"/>
      <family val="2"/>
      <color theme="1"/>
      <sz val="11"/>
      <scheme val="minor"/>
    </font>
    <font>
      <name val="Inter"/>
      <b val="1"/>
      <color rgb="001D1D1F"/>
      <sz val="18"/>
    </font>
    <font>
      <name val="Inter"/>
      <color rgb="006E6E73"/>
      <sz val="11"/>
    </font>
    <font>
      <name val="Inter"/>
      <b val="1"/>
      <color rgb="001D1D1F"/>
      <sz val="10"/>
    </font>
    <font>
      <name val="Inter"/>
      <color rgb="001D1D1F"/>
      <sz val="11"/>
    </font>
    <font>
      <name val="Inter"/>
      <i val="1"/>
      <color rgb="006E6E73"/>
      <sz val="10"/>
    </font>
    <font>
      <name val="Inter"/>
      <color rgb="002750FC"/>
      <sz val="11"/>
    </font>
    <font>
      <name val="Inter"/>
      <b val="1"/>
      <color rgb="002750FC"/>
      <sz val="14"/>
    </font>
    <font>
      <name val="Inter"/>
      <b val="1"/>
      <color rgb="001D1D1F"/>
      <sz val="12"/>
    </font>
  </fonts>
  <fills count="3">
    <fill>
      <patternFill/>
    </fill>
    <fill>
      <patternFill patternType="gray125"/>
    </fill>
    <fill>
      <patternFill patternType="solid">
        <fgColor rgb="00F5F5F7"/>
      </patternFill>
    </fill>
  </fills>
  <borders count="2">
    <border>
      <left/>
      <right/>
      <top/>
      <bottom/>
      <diagonal/>
    </border>
    <border>
      <bottom style="thin">
        <color rgb="00D2D2D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6" fontId="4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166" fontId="7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Hours lost by reason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'Pareto'!C4</f>
            </strRef>
          </tx>
          <spPr>
            <a:solidFill xmlns:a="http://schemas.openxmlformats.org/drawingml/2006/main">
              <a:srgbClr val="2750FC"/>
            </a:solidFill>
            <a:ln xmlns:a="http://schemas.openxmlformats.org/drawingml/2006/main">
              <a:prstDash val="solid"/>
            </a:ln>
          </spPr>
          <cat>
            <numRef>
              <f>'Pareto'!$A$5:$A$60</f>
            </numRef>
          </cat>
          <val>
            <numRef>
              <f>'Pareto'!$C$5:$C$60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750FC"/>
    <outlinePr summaryBelow="1" summaryRight="1"/>
    <pageSetUpPr/>
  </sheetPr>
  <dimension ref="A1:J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9" customWidth="1" min="4" max="4"/>
    <col width="10" customWidth="1" min="5" max="5"/>
    <col width="26" customWidth="1" min="6" max="6"/>
    <col width="12" customWidth="1" min="7" max="7"/>
    <col width="18" customWidth="1" min="8" max="8"/>
    <col width="12" customWidth="1" min="9" max="9"/>
    <col width="30" customWidth="1" min="10" max="10"/>
  </cols>
  <sheetData>
    <row r="1" ht="28" customHeight="1">
      <c r="A1" s="1" t="inlineStr">
        <is>
          <t>Shift log</t>
        </is>
      </c>
    </row>
    <row r="2">
      <c r="A2" s="2" t="inlineStr">
        <is>
          <t>One row per stop. Type the line, start, end and reason; minutes, type and department fill in. Example rows are marked: delete them when you start.</t>
        </is>
      </c>
    </row>
    <row r="4" ht="22" customHeight="1">
      <c r="A4" s="3" t="inlineStr">
        <is>
          <t>Date</t>
        </is>
      </c>
      <c r="B4" s="3" t="inlineStr">
        <is>
          <t>Line</t>
        </is>
      </c>
      <c r="C4" s="3" t="inlineStr">
        <is>
          <t>Start</t>
        </is>
      </c>
      <c r="D4" s="3" t="inlineStr">
        <is>
          <t>End</t>
        </is>
      </c>
      <c r="E4" s="3" t="inlineStr">
        <is>
          <t>Minutes</t>
        </is>
      </c>
      <c r="F4" s="3" t="inlineStr">
        <is>
          <t>Reason</t>
        </is>
      </c>
      <c r="G4" s="3" t="inlineStr">
        <is>
          <t>Type</t>
        </is>
      </c>
      <c r="H4" s="3" t="inlineStr">
        <is>
          <t>Department</t>
        </is>
      </c>
      <c r="I4" s="3" t="inlineStr">
        <is>
          <t>Operator</t>
        </is>
      </c>
      <c r="J4" s="3" t="inlineStr">
        <is>
          <t>Note</t>
        </is>
      </c>
    </row>
    <row r="5">
      <c r="A5" s="4" t="n"/>
      <c r="B5" s="5" t="inlineStr">
        <is>
          <t>Line 1</t>
        </is>
      </c>
      <c r="C5" s="6" t="n">
        <v>0.25</v>
      </c>
      <c r="D5" s="6" t="n">
        <v>0.2673611111111111</v>
      </c>
      <c r="E5" s="5">
        <f>IF(AND(C5&lt;&gt;"",D5&lt;&gt;""),ROUND(MOD(D5-C5,1)*1440,0),"")</f>
        <v/>
      </c>
      <c r="F5" s="5" t="inlineStr">
        <is>
          <t>Changeover</t>
        </is>
      </c>
      <c r="G5" s="5">
        <f>IF(F5="","",IFERROR(INDEX('Stop reasons'!$B$5:$B$60,MATCH(F5,'Stop reasons'!$A$5:$A$60,0)),"Not on the list"))</f>
        <v/>
      </c>
      <c r="H5" s="5">
        <f>IF(F5="","",IFERROR(INDEX('Stop reasons'!$C$5:$C$60,MATCH(F5,'Stop reasons'!$A$5:$A$60,0)),"Not on the list"))</f>
        <v/>
      </c>
      <c r="I5" s="5" t="inlineStr">
        <is>
          <t>B</t>
        </is>
      </c>
      <c r="J5" s="7" t="inlineStr">
        <is>
          <t>Example row</t>
        </is>
      </c>
    </row>
    <row r="6">
      <c r="A6" s="4" t="n"/>
      <c r="B6" s="5" t="inlineStr">
        <is>
          <t>Line 1</t>
        </is>
      </c>
      <c r="C6" s="6" t="n">
        <v>0.3208333333333334</v>
      </c>
      <c r="D6" s="6" t="n">
        <v>0.3402777777777778</v>
      </c>
      <c r="E6" s="5">
        <f>IF(AND(C6&lt;&gt;"",D6&lt;&gt;""),ROUND(MOD(D6-C6,1)*1440,0),"")</f>
        <v/>
      </c>
      <c r="F6" s="5" t="inlineStr">
        <is>
          <t>Filler jam</t>
        </is>
      </c>
      <c r="G6" s="5">
        <f>IF(F6="","",IFERROR(INDEX('Stop reasons'!$B$5:$B$60,MATCH(F6,'Stop reasons'!$A$5:$A$60,0)),"Not on the list"))</f>
        <v/>
      </c>
      <c r="H6" s="5">
        <f>IF(F6="","",IFERROR(INDEX('Stop reasons'!$C$5:$C$60,MATCH(F6,'Stop reasons'!$A$5:$A$60,0)),"Not on the list"))</f>
        <v/>
      </c>
      <c r="I6" s="5" t="inlineStr">
        <is>
          <t>B</t>
        </is>
      </c>
      <c r="J6" s="7" t="inlineStr">
        <is>
          <t>Example row</t>
        </is>
      </c>
    </row>
    <row r="7">
      <c r="A7" s="4" t="n"/>
      <c r="B7" s="5" t="inlineStr">
        <is>
          <t>Line 1</t>
        </is>
      </c>
      <c r="C7" s="6" t="n">
        <v>0.3958333333333333</v>
      </c>
      <c r="D7" s="6" t="n">
        <v>0.40625</v>
      </c>
      <c r="E7" s="5">
        <f>IF(AND(C7&lt;&gt;"",D7&lt;&gt;""),ROUND(MOD(D7-C7,1)*1440,0),"")</f>
        <v/>
      </c>
      <c r="F7" s="5" t="inlineStr">
        <is>
          <t>Waiting for labels</t>
        </is>
      </c>
      <c r="G7" s="5">
        <f>IF(F7="","",IFERROR(INDEX('Stop reasons'!$B$5:$B$60,MATCH(F7,'Stop reasons'!$A$5:$A$60,0)),"Not on the list"))</f>
        <v/>
      </c>
      <c r="H7" s="5">
        <f>IF(F7="","",IFERROR(INDEX('Stop reasons'!$C$5:$C$60,MATCH(F7,'Stop reasons'!$A$5:$A$60,0)),"Not on the list"))</f>
        <v/>
      </c>
      <c r="I7" s="5" t="inlineStr">
        <is>
          <t>B</t>
        </is>
      </c>
      <c r="J7" s="7" t="inlineStr">
        <is>
          <t>Example row</t>
        </is>
      </c>
    </row>
    <row r="8">
      <c r="A8" s="4" t="n"/>
      <c r="B8" s="5" t="inlineStr">
        <is>
          <t>Line 1</t>
        </is>
      </c>
      <c r="C8" s="6" t="n">
        <v>0.4618055555555556</v>
      </c>
      <c r="D8" s="6" t="n">
        <v>0.4909722222222222</v>
      </c>
      <c r="E8" s="5">
        <f>IF(AND(C8&lt;&gt;"",D8&lt;&gt;""),ROUND(MOD(D8-C8,1)*1440,0),"")</f>
        <v/>
      </c>
      <c r="F8" s="5" t="inlineStr">
        <is>
          <t>Conveyor motor</t>
        </is>
      </c>
      <c r="G8" s="5">
        <f>IF(F8="","",IFERROR(INDEX('Stop reasons'!$B$5:$B$60,MATCH(F8,'Stop reasons'!$A$5:$A$60,0)),"Not on the list"))</f>
        <v/>
      </c>
      <c r="H8" s="5">
        <f>IF(F8="","",IFERROR(INDEX('Stop reasons'!$C$5:$C$60,MATCH(F8,'Stop reasons'!$A$5:$A$60,0)),"Not on the list"))</f>
        <v/>
      </c>
      <c r="I8" s="5" t="inlineStr">
        <is>
          <t>C</t>
        </is>
      </c>
      <c r="J8" s="7" t="inlineStr">
        <is>
          <t>Example row</t>
        </is>
      </c>
    </row>
    <row r="9">
      <c r="A9" s="4" t="n"/>
      <c r="B9" s="5" t="n"/>
      <c r="C9" s="6" t="n"/>
      <c r="D9" s="6" t="n"/>
      <c r="E9" s="5">
        <f>IF(AND(C9&lt;&gt;"",D9&lt;&gt;""),ROUND(MOD(D9-C9,1)*1440,0),"")</f>
        <v/>
      </c>
      <c r="F9" s="5" t="n"/>
      <c r="G9" s="5">
        <f>IF(F9="","",IFERROR(INDEX('Stop reasons'!$B$5:$B$60,MATCH(F9,'Stop reasons'!$A$5:$A$60,0)),"Not on the list"))</f>
        <v/>
      </c>
      <c r="H9" s="5">
        <f>IF(F9="","",IFERROR(INDEX('Stop reasons'!$C$5:$C$60,MATCH(F9,'Stop reasons'!$A$5:$A$60,0)),"Not on the list"))</f>
        <v/>
      </c>
      <c r="I9" s="5" t="n"/>
      <c r="J9" s="5" t="n"/>
    </row>
    <row r="10">
      <c r="A10" s="4" t="n"/>
      <c r="B10" s="5" t="n"/>
      <c r="C10" s="6" t="n"/>
      <c r="D10" s="6" t="n"/>
      <c r="E10" s="5">
        <f>IF(AND(C10&lt;&gt;"",D10&lt;&gt;""),ROUND(MOD(D10-C10,1)*1440,0),"")</f>
        <v/>
      </c>
      <c r="F10" s="5" t="n"/>
      <c r="G10" s="5">
        <f>IF(F10="","",IFERROR(INDEX('Stop reasons'!$B$5:$B$60,MATCH(F10,'Stop reasons'!$A$5:$A$60,0)),"Not on the list"))</f>
        <v/>
      </c>
      <c r="H10" s="5">
        <f>IF(F10="","",IFERROR(INDEX('Stop reasons'!$C$5:$C$60,MATCH(F10,'Stop reasons'!$A$5:$A$60,0)),"Not on the list"))</f>
        <v/>
      </c>
      <c r="I10" s="5" t="n"/>
      <c r="J10" s="5" t="n"/>
    </row>
    <row r="11">
      <c r="A11" s="4" t="n"/>
      <c r="B11" s="5" t="n"/>
      <c r="C11" s="6" t="n"/>
      <c r="D11" s="6" t="n"/>
      <c r="E11" s="5">
        <f>IF(AND(C11&lt;&gt;"",D11&lt;&gt;""),ROUND(MOD(D11-C11,1)*1440,0),"")</f>
        <v/>
      </c>
      <c r="F11" s="5" t="n"/>
      <c r="G11" s="5">
        <f>IF(F11="","",IFERROR(INDEX('Stop reasons'!$B$5:$B$60,MATCH(F11,'Stop reasons'!$A$5:$A$60,0)),"Not on the list"))</f>
        <v/>
      </c>
      <c r="H11" s="5">
        <f>IF(F11="","",IFERROR(INDEX('Stop reasons'!$C$5:$C$60,MATCH(F11,'Stop reasons'!$A$5:$A$60,0)),"Not on the list"))</f>
        <v/>
      </c>
      <c r="I11" s="5" t="n"/>
      <c r="J11" s="5" t="n"/>
    </row>
    <row r="12">
      <c r="A12" s="4" t="n"/>
      <c r="B12" s="5" t="n"/>
      <c r="C12" s="6" t="n"/>
      <c r="D12" s="6" t="n"/>
      <c r="E12" s="5">
        <f>IF(AND(C12&lt;&gt;"",D12&lt;&gt;""),ROUND(MOD(D12-C12,1)*1440,0),"")</f>
        <v/>
      </c>
      <c r="F12" s="5" t="n"/>
      <c r="G12" s="5">
        <f>IF(F12="","",IFERROR(INDEX('Stop reasons'!$B$5:$B$60,MATCH(F12,'Stop reasons'!$A$5:$A$60,0)),"Not on the list"))</f>
        <v/>
      </c>
      <c r="H12" s="5">
        <f>IF(F12="","",IFERROR(INDEX('Stop reasons'!$C$5:$C$60,MATCH(F12,'Stop reasons'!$A$5:$A$60,0)),"Not on the list"))</f>
        <v/>
      </c>
      <c r="I12" s="5" t="n"/>
      <c r="J12" s="5" t="n"/>
    </row>
    <row r="13">
      <c r="A13" s="4" t="n"/>
      <c r="B13" s="5" t="n"/>
      <c r="C13" s="6" t="n"/>
      <c r="D13" s="6" t="n"/>
      <c r="E13" s="5">
        <f>IF(AND(C13&lt;&gt;"",D13&lt;&gt;""),ROUND(MOD(D13-C13,1)*1440,0),"")</f>
        <v/>
      </c>
      <c r="F13" s="5" t="n"/>
      <c r="G13" s="5">
        <f>IF(F13="","",IFERROR(INDEX('Stop reasons'!$B$5:$B$60,MATCH(F13,'Stop reasons'!$A$5:$A$60,0)),"Not on the list"))</f>
        <v/>
      </c>
      <c r="H13" s="5">
        <f>IF(F13="","",IFERROR(INDEX('Stop reasons'!$C$5:$C$60,MATCH(F13,'Stop reasons'!$A$5:$A$60,0)),"Not on the list"))</f>
        <v/>
      </c>
      <c r="I13" s="5" t="n"/>
      <c r="J13" s="5" t="n"/>
    </row>
    <row r="14">
      <c r="A14" s="4" t="n"/>
      <c r="B14" s="5" t="n"/>
      <c r="C14" s="6" t="n"/>
      <c r="D14" s="6" t="n"/>
      <c r="E14" s="5">
        <f>IF(AND(C14&lt;&gt;"",D14&lt;&gt;""),ROUND(MOD(D14-C14,1)*1440,0),"")</f>
        <v/>
      </c>
      <c r="F14" s="5" t="n"/>
      <c r="G14" s="5">
        <f>IF(F14="","",IFERROR(INDEX('Stop reasons'!$B$5:$B$60,MATCH(F14,'Stop reasons'!$A$5:$A$60,0)),"Not on the list"))</f>
        <v/>
      </c>
      <c r="H14" s="5">
        <f>IF(F14="","",IFERROR(INDEX('Stop reasons'!$C$5:$C$60,MATCH(F14,'Stop reasons'!$A$5:$A$60,0)),"Not on the list"))</f>
        <v/>
      </c>
      <c r="I14" s="5" t="n"/>
      <c r="J14" s="5" t="n"/>
    </row>
    <row r="15">
      <c r="A15" s="4" t="n"/>
      <c r="B15" s="5" t="n"/>
      <c r="C15" s="6" t="n"/>
      <c r="D15" s="6" t="n"/>
      <c r="E15" s="5">
        <f>IF(AND(C15&lt;&gt;"",D15&lt;&gt;""),ROUND(MOD(D15-C15,1)*1440,0),"")</f>
        <v/>
      </c>
      <c r="F15" s="5" t="n"/>
      <c r="G15" s="5">
        <f>IF(F15="","",IFERROR(INDEX('Stop reasons'!$B$5:$B$60,MATCH(F15,'Stop reasons'!$A$5:$A$60,0)),"Not on the list"))</f>
        <v/>
      </c>
      <c r="H15" s="5">
        <f>IF(F15="","",IFERROR(INDEX('Stop reasons'!$C$5:$C$60,MATCH(F15,'Stop reasons'!$A$5:$A$60,0)),"Not on the list"))</f>
        <v/>
      </c>
      <c r="I15" s="5" t="n"/>
      <c r="J15" s="5" t="n"/>
    </row>
    <row r="16">
      <c r="A16" s="4" t="n"/>
      <c r="B16" s="5" t="n"/>
      <c r="C16" s="6" t="n"/>
      <c r="D16" s="6" t="n"/>
      <c r="E16" s="5">
        <f>IF(AND(C16&lt;&gt;"",D16&lt;&gt;""),ROUND(MOD(D16-C16,1)*1440,0),"")</f>
        <v/>
      </c>
      <c r="F16" s="5" t="n"/>
      <c r="G16" s="5">
        <f>IF(F16="","",IFERROR(INDEX('Stop reasons'!$B$5:$B$60,MATCH(F16,'Stop reasons'!$A$5:$A$60,0)),"Not on the list"))</f>
        <v/>
      </c>
      <c r="H16" s="5">
        <f>IF(F16="","",IFERROR(INDEX('Stop reasons'!$C$5:$C$60,MATCH(F16,'Stop reasons'!$A$5:$A$60,0)),"Not on the list"))</f>
        <v/>
      </c>
      <c r="I16" s="5" t="n"/>
      <c r="J16" s="5" t="n"/>
    </row>
    <row r="17">
      <c r="A17" s="4" t="n"/>
      <c r="B17" s="5" t="n"/>
      <c r="C17" s="6" t="n"/>
      <c r="D17" s="6" t="n"/>
      <c r="E17" s="5">
        <f>IF(AND(C17&lt;&gt;"",D17&lt;&gt;""),ROUND(MOD(D17-C17,1)*1440,0),"")</f>
        <v/>
      </c>
      <c r="F17" s="5" t="n"/>
      <c r="G17" s="5">
        <f>IF(F17="","",IFERROR(INDEX('Stop reasons'!$B$5:$B$60,MATCH(F17,'Stop reasons'!$A$5:$A$60,0)),"Not on the list"))</f>
        <v/>
      </c>
      <c r="H17" s="5">
        <f>IF(F17="","",IFERROR(INDEX('Stop reasons'!$C$5:$C$60,MATCH(F17,'Stop reasons'!$A$5:$A$60,0)),"Not on the list"))</f>
        <v/>
      </c>
      <c r="I17" s="5" t="n"/>
      <c r="J17" s="5" t="n"/>
    </row>
    <row r="18">
      <c r="A18" s="4" t="n"/>
      <c r="B18" s="5" t="n"/>
      <c r="C18" s="6" t="n"/>
      <c r="D18" s="6" t="n"/>
      <c r="E18" s="5">
        <f>IF(AND(C18&lt;&gt;"",D18&lt;&gt;""),ROUND(MOD(D18-C18,1)*1440,0),"")</f>
        <v/>
      </c>
      <c r="F18" s="5" t="n"/>
      <c r="G18" s="5">
        <f>IF(F18="","",IFERROR(INDEX('Stop reasons'!$B$5:$B$60,MATCH(F18,'Stop reasons'!$A$5:$A$60,0)),"Not on the list"))</f>
        <v/>
      </c>
      <c r="H18" s="5">
        <f>IF(F18="","",IFERROR(INDEX('Stop reasons'!$C$5:$C$60,MATCH(F18,'Stop reasons'!$A$5:$A$60,0)),"Not on the list"))</f>
        <v/>
      </c>
      <c r="I18" s="5" t="n"/>
      <c r="J18" s="5" t="n"/>
    </row>
    <row r="19">
      <c r="A19" s="4" t="n"/>
      <c r="B19" s="5" t="n"/>
      <c r="C19" s="6" t="n"/>
      <c r="D19" s="6" t="n"/>
      <c r="E19" s="5">
        <f>IF(AND(C19&lt;&gt;"",D19&lt;&gt;""),ROUND(MOD(D19-C19,1)*1440,0),"")</f>
        <v/>
      </c>
      <c r="F19" s="5" t="n"/>
      <c r="G19" s="5">
        <f>IF(F19="","",IFERROR(INDEX('Stop reasons'!$B$5:$B$60,MATCH(F19,'Stop reasons'!$A$5:$A$60,0)),"Not on the list"))</f>
        <v/>
      </c>
      <c r="H19" s="5">
        <f>IF(F19="","",IFERROR(INDEX('Stop reasons'!$C$5:$C$60,MATCH(F19,'Stop reasons'!$A$5:$A$60,0)),"Not on the list"))</f>
        <v/>
      </c>
      <c r="I19" s="5" t="n"/>
      <c r="J19" s="5" t="n"/>
    </row>
    <row r="20">
      <c r="A20" s="4" t="n"/>
      <c r="B20" s="5" t="n"/>
      <c r="C20" s="6" t="n"/>
      <c r="D20" s="6" t="n"/>
      <c r="E20" s="5">
        <f>IF(AND(C20&lt;&gt;"",D20&lt;&gt;""),ROUND(MOD(D20-C20,1)*1440,0),"")</f>
        <v/>
      </c>
      <c r="F20" s="5" t="n"/>
      <c r="G20" s="5">
        <f>IF(F20="","",IFERROR(INDEX('Stop reasons'!$B$5:$B$60,MATCH(F20,'Stop reasons'!$A$5:$A$60,0)),"Not on the list"))</f>
        <v/>
      </c>
      <c r="H20" s="5">
        <f>IF(F20="","",IFERROR(INDEX('Stop reasons'!$C$5:$C$60,MATCH(F20,'Stop reasons'!$A$5:$A$60,0)),"Not on the list"))</f>
        <v/>
      </c>
      <c r="I20" s="5" t="n"/>
      <c r="J20" s="5" t="n"/>
    </row>
    <row r="21">
      <c r="A21" s="4" t="n"/>
      <c r="B21" s="5" t="n"/>
      <c r="C21" s="6" t="n"/>
      <c r="D21" s="6" t="n"/>
      <c r="E21" s="5">
        <f>IF(AND(C21&lt;&gt;"",D21&lt;&gt;""),ROUND(MOD(D21-C21,1)*1440,0),"")</f>
        <v/>
      </c>
      <c r="F21" s="5" t="n"/>
      <c r="G21" s="5">
        <f>IF(F21="","",IFERROR(INDEX('Stop reasons'!$B$5:$B$60,MATCH(F21,'Stop reasons'!$A$5:$A$60,0)),"Not on the list"))</f>
        <v/>
      </c>
      <c r="H21" s="5">
        <f>IF(F21="","",IFERROR(INDEX('Stop reasons'!$C$5:$C$60,MATCH(F21,'Stop reasons'!$A$5:$A$60,0)),"Not on the list"))</f>
        <v/>
      </c>
      <c r="I21" s="5" t="n"/>
      <c r="J21" s="5" t="n"/>
    </row>
    <row r="22">
      <c r="A22" s="4" t="n"/>
      <c r="B22" s="5" t="n"/>
      <c r="C22" s="6" t="n"/>
      <c r="D22" s="6" t="n"/>
      <c r="E22" s="5">
        <f>IF(AND(C22&lt;&gt;"",D22&lt;&gt;""),ROUND(MOD(D22-C22,1)*1440,0),"")</f>
        <v/>
      </c>
      <c r="F22" s="5" t="n"/>
      <c r="G22" s="5">
        <f>IF(F22="","",IFERROR(INDEX('Stop reasons'!$B$5:$B$60,MATCH(F22,'Stop reasons'!$A$5:$A$60,0)),"Not on the list"))</f>
        <v/>
      </c>
      <c r="H22" s="5">
        <f>IF(F22="","",IFERROR(INDEX('Stop reasons'!$C$5:$C$60,MATCH(F22,'Stop reasons'!$A$5:$A$60,0)),"Not on the list"))</f>
        <v/>
      </c>
      <c r="I22" s="5" t="n"/>
      <c r="J22" s="5" t="n"/>
    </row>
    <row r="23">
      <c r="A23" s="4" t="n"/>
      <c r="B23" s="5" t="n"/>
      <c r="C23" s="6" t="n"/>
      <c r="D23" s="6" t="n"/>
      <c r="E23" s="5">
        <f>IF(AND(C23&lt;&gt;"",D23&lt;&gt;""),ROUND(MOD(D23-C23,1)*1440,0),"")</f>
        <v/>
      </c>
      <c r="F23" s="5" t="n"/>
      <c r="G23" s="5">
        <f>IF(F23="","",IFERROR(INDEX('Stop reasons'!$B$5:$B$60,MATCH(F23,'Stop reasons'!$A$5:$A$60,0)),"Not on the list"))</f>
        <v/>
      </c>
      <c r="H23" s="5">
        <f>IF(F23="","",IFERROR(INDEX('Stop reasons'!$C$5:$C$60,MATCH(F23,'Stop reasons'!$A$5:$A$60,0)),"Not on the list"))</f>
        <v/>
      </c>
      <c r="I23" s="5" t="n"/>
      <c r="J23" s="5" t="n"/>
    </row>
    <row r="24">
      <c r="A24" s="4" t="n"/>
      <c r="B24" s="5" t="n"/>
      <c r="C24" s="6" t="n"/>
      <c r="D24" s="6" t="n"/>
      <c r="E24" s="5">
        <f>IF(AND(C24&lt;&gt;"",D24&lt;&gt;""),ROUND(MOD(D24-C24,1)*1440,0),"")</f>
        <v/>
      </c>
      <c r="F24" s="5" t="n"/>
      <c r="G24" s="5">
        <f>IF(F24="","",IFERROR(INDEX('Stop reasons'!$B$5:$B$60,MATCH(F24,'Stop reasons'!$A$5:$A$60,0)),"Not on the list"))</f>
        <v/>
      </c>
      <c r="H24" s="5">
        <f>IF(F24="","",IFERROR(INDEX('Stop reasons'!$C$5:$C$60,MATCH(F24,'Stop reasons'!$A$5:$A$60,0)),"Not on the list"))</f>
        <v/>
      </c>
      <c r="I24" s="5" t="n"/>
      <c r="J24" s="5" t="n"/>
    </row>
    <row r="25">
      <c r="A25" s="4" t="n"/>
      <c r="B25" s="5" t="n"/>
      <c r="C25" s="6" t="n"/>
      <c r="D25" s="6" t="n"/>
      <c r="E25" s="5">
        <f>IF(AND(C25&lt;&gt;"",D25&lt;&gt;""),ROUND(MOD(D25-C25,1)*1440,0),"")</f>
        <v/>
      </c>
      <c r="F25" s="5" t="n"/>
      <c r="G25" s="5">
        <f>IF(F25="","",IFERROR(INDEX('Stop reasons'!$B$5:$B$60,MATCH(F25,'Stop reasons'!$A$5:$A$60,0)),"Not on the list"))</f>
        <v/>
      </c>
      <c r="H25" s="5">
        <f>IF(F25="","",IFERROR(INDEX('Stop reasons'!$C$5:$C$60,MATCH(F25,'Stop reasons'!$A$5:$A$60,0)),"Not on the list"))</f>
        <v/>
      </c>
      <c r="I25" s="5" t="n"/>
      <c r="J25" s="5" t="n"/>
    </row>
    <row r="26">
      <c r="A26" s="4" t="n"/>
      <c r="B26" s="5" t="n"/>
      <c r="C26" s="6" t="n"/>
      <c r="D26" s="6" t="n"/>
      <c r="E26" s="5">
        <f>IF(AND(C26&lt;&gt;"",D26&lt;&gt;""),ROUND(MOD(D26-C26,1)*1440,0),"")</f>
        <v/>
      </c>
      <c r="F26" s="5" t="n"/>
      <c r="G26" s="5">
        <f>IF(F26="","",IFERROR(INDEX('Stop reasons'!$B$5:$B$60,MATCH(F26,'Stop reasons'!$A$5:$A$60,0)),"Not on the list"))</f>
        <v/>
      </c>
      <c r="H26" s="5">
        <f>IF(F26="","",IFERROR(INDEX('Stop reasons'!$C$5:$C$60,MATCH(F26,'Stop reasons'!$A$5:$A$60,0)),"Not on the list"))</f>
        <v/>
      </c>
      <c r="I26" s="5" t="n"/>
      <c r="J26" s="5" t="n"/>
    </row>
    <row r="27">
      <c r="A27" s="4" t="n"/>
      <c r="B27" s="5" t="n"/>
      <c r="C27" s="6" t="n"/>
      <c r="D27" s="6" t="n"/>
      <c r="E27" s="5">
        <f>IF(AND(C27&lt;&gt;"",D27&lt;&gt;""),ROUND(MOD(D27-C27,1)*1440,0),"")</f>
        <v/>
      </c>
      <c r="F27" s="5" t="n"/>
      <c r="G27" s="5">
        <f>IF(F27="","",IFERROR(INDEX('Stop reasons'!$B$5:$B$60,MATCH(F27,'Stop reasons'!$A$5:$A$60,0)),"Not on the list"))</f>
        <v/>
      </c>
      <c r="H27" s="5">
        <f>IF(F27="","",IFERROR(INDEX('Stop reasons'!$C$5:$C$60,MATCH(F27,'Stop reasons'!$A$5:$A$60,0)),"Not on the list"))</f>
        <v/>
      </c>
      <c r="I27" s="5" t="n"/>
      <c r="J27" s="5" t="n"/>
    </row>
    <row r="28">
      <c r="A28" s="4" t="n"/>
      <c r="B28" s="5" t="n"/>
      <c r="C28" s="6" t="n"/>
      <c r="D28" s="6" t="n"/>
      <c r="E28" s="5">
        <f>IF(AND(C28&lt;&gt;"",D28&lt;&gt;""),ROUND(MOD(D28-C28,1)*1440,0),"")</f>
        <v/>
      </c>
      <c r="F28" s="5" t="n"/>
      <c r="G28" s="5">
        <f>IF(F28="","",IFERROR(INDEX('Stop reasons'!$B$5:$B$60,MATCH(F28,'Stop reasons'!$A$5:$A$60,0)),"Not on the list"))</f>
        <v/>
      </c>
      <c r="H28" s="5">
        <f>IF(F28="","",IFERROR(INDEX('Stop reasons'!$C$5:$C$60,MATCH(F28,'Stop reasons'!$A$5:$A$60,0)),"Not on the list"))</f>
        <v/>
      </c>
      <c r="I28" s="5" t="n"/>
      <c r="J28" s="5" t="n"/>
    </row>
    <row r="29">
      <c r="A29" s="4" t="n"/>
      <c r="B29" s="5" t="n"/>
      <c r="C29" s="6" t="n"/>
      <c r="D29" s="6" t="n"/>
      <c r="E29" s="5">
        <f>IF(AND(C29&lt;&gt;"",D29&lt;&gt;""),ROUND(MOD(D29-C29,1)*1440,0),"")</f>
        <v/>
      </c>
      <c r="F29" s="5" t="n"/>
      <c r="G29" s="5">
        <f>IF(F29="","",IFERROR(INDEX('Stop reasons'!$B$5:$B$60,MATCH(F29,'Stop reasons'!$A$5:$A$60,0)),"Not on the list"))</f>
        <v/>
      </c>
      <c r="H29" s="5">
        <f>IF(F29="","",IFERROR(INDEX('Stop reasons'!$C$5:$C$60,MATCH(F29,'Stop reasons'!$A$5:$A$60,0)),"Not on the list"))</f>
        <v/>
      </c>
      <c r="I29" s="5" t="n"/>
      <c r="J29" s="5" t="n"/>
    </row>
    <row r="30">
      <c r="A30" s="4" t="n"/>
      <c r="B30" s="5" t="n"/>
      <c r="C30" s="6" t="n"/>
      <c r="D30" s="6" t="n"/>
      <c r="E30" s="5">
        <f>IF(AND(C30&lt;&gt;"",D30&lt;&gt;""),ROUND(MOD(D30-C30,1)*1440,0),"")</f>
        <v/>
      </c>
      <c r="F30" s="5" t="n"/>
      <c r="G30" s="5">
        <f>IF(F30="","",IFERROR(INDEX('Stop reasons'!$B$5:$B$60,MATCH(F30,'Stop reasons'!$A$5:$A$60,0)),"Not on the list"))</f>
        <v/>
      </c>
      <c r="H30" s="5">
        <f>IF(F30="","",IFERROR(INDEX('Stop reasons'!$C$5:$C$60,MATCH(F30,'Stop reasons'!$A$5:$A$60,0)),"Not on the list"))</f>
        <v/>
      </c>
      <c r="I30" s="5" t="n"/>
      <c r="J30" s="5" t="n"/>
    </row>
    <row r="31">
      <c r="A31" s="4" t="n"/>
      <c r="B31" s="5" t="n"/>
      <c r="C31" s="6" t="n"/>
      <c r="D31" s="6" t="n"/>
      <c r="E31" s="5">
        <f>IF(AND(C31&lt;&gt;"",D31&lt;&gt;""),ROUND(MOD(D31-C31,1)*1440,0),"")</f>
        <v/>
      </c>
      <c r="F31" s="5" t="n"/>
      <c r="G31" s="5">
        <f>IF(F31="","",IFERROR(INDEX('Stop reasons'!$B$5:$B$60,MATCH(F31,'Stop reasons'!$A$5:$A$60,0)),"Not on the list"))</f>
        <v/>
      </c>
      <c r="H31" s="5">
        <f>IF(F31="","",IFERROR(INDEX('Stop reasons'!$C$5:$C$60,MATCH(F31,'Stop reasons'!$A$5:$A$60,0)),"Not on the list"))</f>
        <v/>
      </c>
      <c r="I31" s="5" t="n"/>
      <c r="J31" s="5" t="n"/>
    </row>
    <row r="32">
      <c r="A32" s="4" t="n"/>
      <c r="B32" s="5" t="n"/>
      <c r="C32" s="6" t="n"/>
      <c r="D32" s="6" t="n"/>
      <c r="E32" s="5">
        <f>IF(AND(C32&lt;&gt;"",D32&lt;&gt;""),ROUND(MOD(D32-C32,1)*1440,0),"")</f>
        <v/>
      </c>
      <c r="F32" s="5" t="n"/>
      <c r="G32" s="5">
        <f>IF(F32="","",IFERROR(INDEX('Stop reasons'!$B$5:$B$60,MATCH(F32,'Stop reasons'!$A$5:$A$60,0)),"Not on the list"))</f>
        <v/>
      </c>
      <c r="H32" s="5">
        <f>IF(F32="","",IFERROR(INDEX('Stop reasons'!$C$5:$C$60,MATCH(F32,'Stop reasons'!$A$5:$A$60,0)),"Not on the list"))</f>
        <v/>
      </c>
      <c r="I32" s="5" t="n"/>
      <c r="J32" s="5" t="n"/>
    </row>
    <row r="33">
      <c r="A33" s="4" t="n"/>
      <c r="B33" s="5" t="n"/>
      <c r="C33" s="6" t="n"/>
      <c r="D33" s="6" t="n"/>
      <c r="E33" s="5">
        <f>IF(AND(C33&lt;&gt;"",D33&lt;&gt;""),ROUND(MOD(D33-C33,1)*1440,0),"")</f>
        <v/>
      </c>
      <c r="F33" s="5" t="n"/>
      <c r="G33" s="5">
        <f>IF(F33="","",IFERROR(INDEX('Stop reasons'!$B$5:$B$60,MATCH(F33,'Stop reasons'!$A$5:$A$60,0)),"Not on the list"))</f>
        <v/>
      </c>
      <c r="H33" s="5">
        <f>IF(F33="","",IFERROR(INDEX('Stop reasons'!$C$5:$C$60,MATCH(F33,'Stop reasons'!$A$5:$A$60,0)),"Not on the list"))</f>
        <v/>
      </c>
      <c r="I33" s="5" t="n"/>
      <c r="J33" s="5" t="n"/>
    </row>
    <row r="34">
      <c r="A34" s="4" t="n"/>
      <c r="B34" s="5" t="n"/>
      <c r="C34" s="6" t="n"/>
      <c r="D34" s="6" t="n"/>
      <c r="E34" s="5">
        <f>IF(AND(C34&lt;&gt;"",D34&lt;&gt;""),ROUND(MOD(D34-C34,1)*1440,0),"")</f>
        <v/>
      </c>
      <c r="F34" s="5" t="n"/>
      <c r="G34" s="5">
        <f>IF(F34="","",IFERROR(INDEX('Stop reasons'!$B$5:$B$60,MATCH(F34,'Stop reasons'!$A$5:$A$60,0)),"Not on the list"))</f>
        <v/>
      </c>
      <c r="H34" s="5">
        <f>IF(F34="","",IFERROR(INDEX('Stop reasons'!$C$5:$C$60,MATCH(F34,'Stop reasons'!$A$5:$A$60,0)),"Not on the list"))</f>
        <v/>
      </c>
      <c r="I34" s="5" t="n"/>
      <c r="J34" s="5" t="n"/>
    </row>
    <row r="35">
      <c r="A35" s="4" t="n"/>
      <c r="B35" s="5" t="n"/>
      <c r="C35" s="6" t="n"/>
      <c r="D35" s="6" t="n"/>
      <c r="E35" s="5">
        <f>IF(AND(C35&lt;&gt;"",D35&lt;&gt;""),ROUND(MOD(D35-C35,1)*1440,0),"")</f>
        <v/>
      </c>
      <c r="F35" s="5" t="n"/>
      <c r="G35" s="5">
        <f>IF(F35="","",IFERROR(INDEX('Stop reasons'!$B$5:$B$60,MATCH(F35,'Stop reasons'!$A$5:$A$60,0)),"Not on the list"))</f>
        <v/>
      </c>
      <c r="H35" s="5">
        <f>IF(F35="","",IFERROR(INDEX('Stop reasons'!$C$5:$C$60,MATCH(F35,'Stop reasons'!$A$5:$A$60,0)),"Not on the list"))</f>
        <v/>
      </c>
      <c r="I35" s="5" t="n"/>
      <c r="J35" s="5" t="n"/>
    </row>
    <row r="36">
      <c r="A36" s="4" t="n"/>
      <c r="B36" s="5" t="n"/>
      <c r="C36" s="6" t="n"/>
      <c r="D36" s="6" t="n"/>
      <c r="E36" s="5">
        <f>IF(AND(C36&lt;&gt;"",D36&lt;&gt;""),ROUND(MOD(D36-C36,1)*1440,0),"")</f>
        <v/>
      </c>
      <c r="F36" s="5" t="n"/>
      <c r="G36" s="5">
        <f>IF(F36="","",IFERROR(INDEX('Stop reasons'!$B$5:$B$60,MATCH(F36,'Stop reasons'!$A$5:$A$60,0)),"Not on the list"))</f>
        <v/>
      </c>
      <c r="H36" s="5">
        <f>IF(F36="","",IFERROR(INDEX('Stop reasons'!$C$5:$C$60,MATCH(F36,'Stop reasons'!$A$5:$A$60,0)),"Not on the list"))</f>
        <v/>
      </c>
      <c r="I36" s="5" t="n"/>
      <c r="J36" s="5" t="n"/>
    </row>
    <row r="37">
      <c r="A37" s="4" t="n"/>
      <c r="B37" s="5" t="n"/>
      <c r="C37" s="6" t="n"/>
      <c r="D37" s="6" t="n"/>
      <c r="E37" s="5">
        <f>IF(AND(C37&lt;&gt;"",D37&lt;&gt;""),ROUND(MOD(D37-C37,1)*1440,0),"")</f>
        <v/>
      </c>
      <c r="F37" s="5" t="n"/>
      <c r="G37" s="5">
        <f>IF(F37="","",IFERROR(INDEX('Stop reasons'!$B$5:$B$60,MATCH(F37,'Stop reasons'!$A$5:$A$60,0)),"Not on the list"))</f>
        <v/>
      </c>
      <c r="H37" s="5">
        <f>IF(F37="","",IFERROR(INDEX('Stop reasons'!$C$5:$C$60,MATCH(F37,'Stop reasons'!$A$5:$A$60,0)),"Not on the list"))</f>
        <v/>
      </c>
      <c r="I37" s="5" t="n"/>
      <c r="J37" s="5" t="n"/>
    </row>
    <row r="38">
      <c r="A38" s="4" t="n"/>
      <c r="B38" s="5" t="n"/>
      <c r="C38" s="6" t="n"/>
      <c r="D38" s="6" t="n"/>
      <c r="E38" s="5">
        <f>IF(AND(C38&lt;&gt;"",D38&lt;&gt;""),ROUND(MOD(D38-C38,1)*1440,0),"")</f>
        <v/>
      </c>
      <c r="F38" s="5" t="n"/>
      <c r="G38" s="5">
        <f>IF(F38="","",IFERROR(INDEX('Stop reasons'!$B$5:$B$60,MATCH(F38,'Stop reasons'!$A$5:$A$60,0)),"Not on the list"))</f>
        <v/>
      </c>
      <c r="H38" s="5">
        <f>IF(F38="","",IFERROR(INDEX('Stop reasons'!$C$5:$C$60,MATCH(F38,'Stop reasons'!$A$5:$A$60,0)),"Not on the list"))</f>
        <v/>
      </c>
      <c r="I38" s="5" t="n"/>
      <c r="J38" s="5" t="n"/>
    </row>
    <row r="39">
      <c r="A39" s="4" t="n"/>
      <c r="B39" s="5" t="n"/>
      <c r="C39" s="6" t="n"/>
      <c r="D39" s="6" t="n"/>
      <c r="E39" s="5">
        <f>IF(AND(C39&lt;&gt;"",D39&lt;&gt;""),ROUND(MOD(D39-C39,1)*1440,0),"")</f>
        <v/>
      </c>
      <c r="F39" s="5" t="n"/>
      <c r="G39" s="5">
        <f>IF(F39="","",IFERROR(INDEX('Stop reasons'!$B$5:$B$60,MATCH(F39,'Stop reasons'!$A$5:$A$60,0)),"Not on the list"))</f>
        <v/>
      </c>
      <c r="H39" s="5">
        <f>IF(F39="","",IFERROR(INDEX('Stop reasons'!$C$5:$C$60,MATCH(F39,'Stop reasons'!$A$5:$A$60,0)),"Not on the list"))</f>
        <v/>
      </c>
      <c r="I39" s="5" t="n"/>
      <c r="J39" s="5" t="n"/>
    </row>
    <row r="40">
      <c r="A40" s="4" t="n"/>
      <c r="B40" s="5" t="n"/>
      <c r="C40" s="6" t="n"/>
      <c r="D40" s="6" t="n"/>
      <c r="E40" s="5">
        <f>IF(AND(C40&lt;&gt;"",D40&lt;&gt;""),ROUND(MOD(D40-C40,1)*1440,0),"")</f>
        <v/>
      </c>
      <c r="F40" s="5" t="n"/>
      <c r="G40" s="5">
        <f>IF(F40="","",IFERROR(INDEX('Stop reasons'!$B$5:$B$60,MATCH(F40,'Stop reasons'!$A$5:$A$60,0)),"Not on the list"))</f>
        <v/>
      </c>
      <c r="H40" s="5">
        <f>IF(F40="","",IFERROR(INDEX('Stop reasons'!$C$5:$C$60,MATCH(F40,'Stop reasons'!$A$5:$A$60,0)),"Not on the list"))</f>
        <v/>
      </c>
      <c r="I40" s="5" t="n"/>
      <c r="J40" s="5" t="n"/>
    </row>
    <row r="41">
      <c r="A41" s="4" t="n"/>
      <c r="B41" s="5" t="n"/>
      <c r="C41" s="6" t="n"/>
      <c r="D41" s="6" t="n"/>
      <c r="E41" s="5">
        <f>IF(AND(C41&lt;&gt;"",D41&lt;&gt;""),ROUND(MOD(D41-C41,1)*1440,0),"")</f>
        <v/>
      </c>
      <c r="F41" s="5" t="n"/>
      <c r="G41" s="5">
        <f>IF(F41="","",IFERROR(INDEX('Stop reasons'!$B$5:$B$60,MATCH(F41,'Stop reasons'!$A$5:$A$60,0)),"Not on the list"))</f>
        <v/>
      </c>
      <c r="H41" s="5">
        <f>IF(F41="","",IFERROR(INDEX('Stop reasons'!$C$5:$C$60,MATCH(F41,'Stop reasons'!$A$5:$A$60,0)),"Not on the list"))</f>
        <v/>
      </c>
      <c r="I41" s="5" t="n"/>
      <c r="J41" s="5" t="n"/>
    </row>
    <row r="42">
      <c r="A42" s="4" t="n"/>
      <c r="B42" s="5" t="n"/>
      <c r="C42" s="6" t="n"/>
      <c r="D42" s="6" t="n"/>
      <c r="E42" s="5">
        <f>IF(AND(C42&lt;&gt;"",D42&lt;&gt;""),ROUND(MOD(D42-C42,1)*1440,0),"")</f>
        <v/>
      </c>
      <c r="F42" s="5" t="n"/>
      <c r="G42" s="5">
        <f>IF(F42="","",IFERROR(INDEX('Stop reasons'!$B$5:$B$60,MATCH(F42,'Stop reasons'!$A$5:$A$60,0)),"Not on the list"))</f>
        <v/>
      </c>
      <c r="H42" s="5">
        <f>IF(F42="","",IFERROR(INDEX('Stop reasons'!$C$5:$C$60,MATCH(F42,'Stop reasons'!$A$5:$A$60,0)),"Not on the list"))</f>
        <v/>
      </c>
      <c r="I42" s="5" t="n"/>
      <c r="J42" s="5" t="n"/>
    </row>
    <row r="43">
      <c r="A43" s="4" t="n"/>
      <c r="B43" s="5" t="n"/>
      <c r="C43" s="6" t="n"/>
      <c r="D43" s="6" t="n"/>
      <c r="E43" s="5">
        <f>IF(AND(C43&lt;&gt;"",D43&lt;&gt;""),ROUND(MOD(D43-C43,1)*1440,0),"")</f>
        <v/>
      </c>
      <c r="F43" s="5" t="n"/>
      <c r="G43" s="5">
        <f>IF(F43="","",IFERROR(INDEX('Stop reasons'!$B$5:$B$60,MATCH(F43,'Stop reasons'!$A$5:$A$60,0)),"Not on the list"))</f>
        <v/>
      </c>
      <c r="H43" s="5">
        <f>IF(F43="","",IFERROR(INDEX('Stop reasons'!$C$5:$C$60,MATCH(F43,'Stop reasons'!$A$5:$A$60,0)),"Not on the list"))</f>
        <v/>
      </c>
      <c r="I43" s="5" t="n"/>
      <c r="J43" s="5" t="n"/>
    </row>
    <row r="44">
      <c r="A44" s="4" t="n"/>
      <c r="B44" s="5" t="n"/>
      <c r="C44" s="6" t="n"/>
      <c r="D44" s="6" t="n"/>
      <c r="E44" s="5">
        <f>IF(AND(C44&lt;&gt;"",D44&lt;&gt;""),ROUND(MOD(D44-C44,1)*1440,0),"")</f>
        <v/>
      </c>
      <c r="F44" s="5" t="n"/>
      <c r="G44" s="5">
        <f>IF(F44="","",IFERROR(INDEX('Stop reasons'!$B$5:$B$60,MATCH(F44,'Stop reasons'!$A$5:$A$60,0)),"Not on the list"))</f>
        <v/>
      </c>
      <c r="H44" s="5">
        <f>IF(F44="","",IFERROR(INDEX('Stop reasons'!$C$5:$C$60,MATCH(F44,'Stop reasons'!$A$5:$A$60,0)),"Not on the list"))</f>
        <v/>
      </c>
      <c r="I44" s="5" t="n"/>
      <c r="J44" s="5" t="n"/>
    </row>
    <row r="45">
      <c r="A45" s="4" t="n"/>
      <c r="B45" s="5" t="n"/>
      <c r="C45" s="6" t="n"/>
      <c r="D45" s="6" t="n"/>
      <c r="E45" s="5">
        <f>IF(AND(C45&lt;&gt;"",D45&lt;&gt;""),ROUND(MOD(D45-C45,1)*1440,0),"")</f>
        <v/>
      </c>
      <c r="F45" s="5" t="n"/>
      <c r="G45" s="5">
        <f>IF(F45="","",IFERROR(INDEX('Stop reasons'!$B$5:$B$60,MATCH(F45,'Stop reasons'!$A$5:$A$60,0)),"Not on the list"))</f>
        <v/>
      </c>
      <c r="H45" s="5">
        <f>IF(F45="","",IFERROR(INDEX('Stop reasons'!$C$5:$C$60,MATCH(F45,'Stop reasons'!$A$5:$A$60,0)),"Not on the list"))</f>
        <v/>
      </c>
      <c r="I45" s="5" t="n"/>
      <c r="J45" s="5" t="n"/>
    </row>
    <row r="46">
      <c r="A46" s="4" t="n"/>
      <c r="B46" s="5" t="n"/>
      <c r="C46" s="6" t="n"/>
      <c r="D46" s="6" t="n"/>
      <c r="E46" s="5">
        <f>IF(AND(C46&lt;&gt;"",D46&lt;&gt;""),ROUND(MOD(D46-C46,1)*1440,0),"")</f>
        <v/>
      </c>
      <c r="F46" s="5" t="n"/>
      <c r="G46" s="5">
        <f>IF(F46="","",IFERROR(INDEX('Stop reasons'!$B$5:$B$60,MATCH(F46,'Stop reasons'!$A$5:$A$60,0)),"Not on the list"))</f>
        <v/>
      </c>
      <c r="H46" s="5">
        <f>IF(F46="","",IFERROR(INDEX('Stop reasons'!$C$5:$C$60,MATCH(F46,'Stop reasons'!$A$5:$A$60,0)),"Not on the list"))</f>
        <v/>
      </c>
      <c r="I46" s="5" t="n"/>
      <c r="J46" s="5" t="n"/>
    </row>
    <row r="47">
      <c r="A47" s="4" t="n"/>
      <c r="B47" s="5" t="n"/>
      <c r="C47" s="6" t="n"/>
      <c r="D47" s="6" t="n"/>
      <c r="E47" s="5">
        <f>IF(AND(C47&lt;&gt;"",D47&lt;&gt;""),ROUND(MOD(D47-C47,1)*1440,0),"")</f>
        <v/>
      </c>
      <c r="F47" s="5" t="n"/>
      <c r="G47" s="5">
        <f>IF(F47="","",IFERROR(INDEX('Stop reasons'!$B$5:$B$60,MATCH(F47,'Stop reasons'!$A$5:$A$60,0)),"Not on the list"))</f>
        <v/>
      </c>
      <c r="H47" s="5">
        <f>IF(F47="","",IFERROR(INDEX('Stop reasons'!$C$5:$C$60,MATCH(F47,'Stop reasons'!$A$5:$A$60,0)),"Not on the list"))</f>
        <v/>
      </c>
      <c r="I47" s="5" t="n"/>
      <c r="J47" s="5" t="n"/>
    </row>
    <row r="48">
      <c r="A48" s="4" t="n"/>
      <c r="B48" s="5" t="n"/>
      <c r="C48" s="6" t="n"/>
      <c r="D48" s="6" t="n"/>
      <c r="E48" s="5">
        <f>IF(AND(C48&lt;&gt;"",D48&lt;&gt;""),ROUND(MOD(D48-C48,1)*1440,0),"")</f>
        <v/>
      </c>
      <c r="F48" s="5" t="n"/>
      <c r="G48" s="5">
        <f>IF(F48="","",IFERROR(INDEX('Stop reasons'!$B$5:$B$60,MATCH(F48,'Stop reasons'!$A$5:$A$60,0)),"Not on the list"))</f>
        <v/>
      </c>
      <c r="H48" s="5">
        <f>IF(F48="","",IFERROR(INDEX('Stop reasons'!$C$5:$C$60,MATCH(F48,'Stop reasons'!$A$5:$A$60,0)),"Not on the list"))</f>
        <v/>
      </c>
      <c r="I48" s="5" t="n"/>
      <c r="J48" s="5" t="n"/>
    </row>
    <row r="49">
      <c r="A49" s="4" t="n"/>
      <c r="B49" s="5" t="n"/>
      <c r="C49" s="6" t="n"/>
      <c r="D49" s="6" t="n"/>
      <c r="E49" s="5">
        <f>IF(AND(C49&lt;&gt;"",D49&lt;&gt;""),ROUND(MOD(D49-C49,1)*1440,0),"")</f>
        <v/>
      </c>
      <c r="F49" s="5" t="n"/>
      <c r="G49" s="5">
        <f>IF(F49="","",IFERROR(INDEX('Stop reasons'!$B$5:$B$60,MATCH(F49,'Stop reasons'!$A$5:$A$60,0)),"Not on the list"))</f>
        <v/>
      </c>
      <c r="H49" s="5">
        <f>IF(F49="","",IFERROR(INDEX('Stop reasons'!$C$5:$C$60,MATCH(F49,'Stop reasons'!$A$5:$A$60,0)),"Not on the list"))</f>
        <v/>
      </c>
      <c r="I49" s="5" t="n"/>
      <c r="J49" s="5" t="n"/>
    </row>
    <row r="50">
      <c r="A50" s="4" t="n"/>
      <c r="B50" s="5" t="n"/>
      <c r="C50" s="6" t="n"/>
      <c r="D50" s="6" t="n"/>
      <c r="E50" s="5">
        <f>IF(AND(C50&lt;&gt;"",D50&lt;&gt;""),ROUND(MOD(D50-C50,1)*1440,0),"")</f>
        <v/>
      </c>
      <c r="F50" s="5" t="n"/>
      <c r="G50" s="5">
        <f>IF(F50="","",IFERROR(INDEX('Stop reasons'!$B$5:$B$60,MATCH(F50,'Stop reasons'!$A$5:$A$60,0)),"Not on the list"))</f>
        <v/>
      </c>
      <c r="H50" s="5">
        <f>IF(F50="","",IFERROR(INDEX('Stop reasons'!$C$5:$C$60,MATCH(F50,'Stop reasons'!$A$5:$A$60,0)),"Not on the list"))</f>
        <v/>
      </c>
      <c r="I50" s="5" t="n"/>
      <c r="J50" s="5" t="n"/>
    </row>
    <row r="51">
      <c r="A51" s="4" t="n"/>
      <c r="B51" s="5" t="n"/>
      <c r="C51" s="6" t="n"/>
      <c r="D51" s="6" t="n"/>
      <c r="E51" s="5">
        <f>IF(AND(C51&lt;&gt;"",D51&lt;&gt;""),ROUND(MOD(D51-C51,1)*1440,0),"")</f>
        <v/>
      </c>
      <c r="F51" s="5" t="n"/>
      <c r="G51" s="5">
        <f>IF(F51="","",IFERROR(INDEX('Stop reasons'!$B$5:$B$60,MATCH(F51,'Stop reasons'!$A$5:$A$60,0)),"Not on the list"))</f>
        <v/>
      </c>
      <c r="H51" s="5">
        <f>IF(F51="","",IFERROR(INDEX('Stop reasons'!$C$5:$C$60,MATCH(F51,'Stop reasons'!$A$5:$A$60,0)),"Not on the list"))</f>
        <v/>
      </c>
      <c r="I51" s="5" t="n"/>
      <c r="J51" s="5" t="n"/>
    </row>
    <row r="52">
      <c r="A52" s="4" t="n"/>
      <c r="B52" s="5" t="n"/>
      <c r="C52" s="6" t="n"/>
      <c r="D52" s="6" t="n"/>
      <c r="E52" s="5">
        <f>IF(AND(C52&lt;&gt;"",D52&lt;&gt;""),ROUND(MOD(D52-C52,1)*1440,0),"")</f>
        <v/>
      </c>
      <c r="F52" s="5" t="n"/>
      <c r="G52" s="5">
        <f>IF(F52="","",IFERROR(INDEX('Stop reasons'!$B$5:$B$60,MATCH(F52,'Stop reasons'!$A$5:$A$60,0)),"Not on the list"))</f>
        <v/>
      </c>
      <c r="H52" s="5">
        <f>IF(F52="","",IFERROR(INDEX('Stop reasons'!$C$5:$C$60,MATCH(F52,'Stop reasons'!$A$5:$A$60,0)),"Not on the list"))</f>
        <v/>
      </c>
      <c r="I52" s="5" t="n"/>
      <c r="J52" s="5" t="n"/>
    </row>
    <row r="53">
      <c r="A53" s="4" t="n"/>
      <c r="B53" s="5" t="n"/>
      <c r="C53" s="6" t="n"/>
      <c r="D53" s="6" t="n"/>
      <c r="E53" s="5">
        <f>IF(AND(C53&lt;&gt;"",D53&lt;&gt;""),ROUND(MOD(D53-C53,1)*1440,0),"")</f>
        <v/>
      </c>
      <c r="F53" s="5" t="n"/>
      <c r="G53" s="5">
        <f>IF(F53="","",IFERROR(INDEX('Stop reasons'!$B$5:$B$60,MATCH(F53,'Stop reasons'!$A$5:$A$60,0)),"Not on the list"))</f>
        <v/>
      </c>
      <c r="H53" s="5">
        <f>IF(F53="","",IFERROR(INDEX('Stop reasons'!$C$5:$C$60,MATCH(F53,'Stop reasons'!$A$5:$A$60,0)),"Not on the list"))</f>
        <v/>
      </c>
      <c r="I53" s="5" t="n"/>
      <c r="J53" s="5" t="n"/>
    </row>
    <row r="54">
      <c r="A54" s="4" t="n"/>
      <c r="B54" s="5" t="n"/>
      <c r="C54" s="6" t="n"/>
      <c r="D54" s="6" t="n"/>
      <c r="E54" s="5">
        <f>IF(AND(C54&lt;&gt;"",D54&lt;&gt;""),ROUND(MOD(D54-C54,1)*1440,0),"")</f>
        <v/>
      </c>
      <c r="F54" s="5" t="n"/>
      <c r="G54" s="5">
        <f>IF(F54="","",IFERROR(INDEX('Stop reasons'!$B$5:$B$60,MATCH(F54,'Stop reasons'!$A$5:$A$60,0)),"Not on the list"))</f>
        <v/>
      </c>
      <c r="H54" s="5">
        <f>IF(F54="","",IFERROR(INDEX('Stop reasons'!$C$5:$C$60,MATCH(F54,'Stop reasons'!$A$5:$A$60,0)),"Not on the list"))</f>
        <v/>
      </c>
      <c r="I54" s="5" t="n"/>
      <c r="J54" s="5" t="n"/>
    </row>
    <row r="55">
      <c r="A55" s="4" t="n"/>
      <c r="B55" s="5" t="n"/>
      <c r="C55" s="6" t="n"/>
      <c r="D55" s="6" t="n"/>
      <c r="E55" s="5">
        <f>IF(AND(C55&lt;&gt;"",D55&lt;&gt;""),ROUND(MOD(D55-C55,1)*1440,0),"")</f>
        <v/>
      </c>
      <c r="F55" s="5" t="n"/>
      <c r="G55" s="5">
        <f>IF(F55="","",IFERROR(INDEX('Stop reasons'!$B$5:$B$60,MATCH(F55,'Stop reasons'!$A$5:$A$60,0)),"Not on the list"))</f>
        <v/>
      </c>
      <c r="H55" s="5">
        <f>IF(F55="","",IFERROR(INDEX('Stop reasons'!$C$5:$C$60,MATCH(F55,'Stop reasons'!$A$5:$A$60,0)),"Not on the list"))</f>
        <v/>
      </c>
      <c r="I55" s="5" t="n"/>
      <c r="J55" s="5" t="n"/>
    </row>
    <row r="56">
      <c r="A56" s="4" t="n"/>
      <c r="B56" s="5" t="n"/>
      <c r="C56" s="6" t="n"/>
      <c r="D56" s="6" t="n"/>
      <c r="E56" s="5">
        <f>IF(AND(C56&lt;&gt;"",D56&lt;&gt;""),ROUND(MOD(D56-C56,1)*1440,0),"")</f>
        <v/>
      </c>
      <c r="F56" s="5" t="n"/>
      <c r="G56" s="5">
        <f>IF(F56="","",IFERROR(INDEX('Stop reasons'!$B$5:$B$60,MATCH(F56,'Stop reasons'!$A$5:$A$60,0)),"Not on the list"))</f>
        <v/>
      </c>
      <c r="H56" s="5">
        <f>IF(F56="","",IFERROR(INDEX('Stop reasons'!$C$5:$C$60,MATCH(F56,'Stop reasons'!$A$5:$A$60,0)),"Not on the list"))</f>
        <v/>
      </c>
      <c r="I56" s="5" t="n"/>
      <c r="J56" s="5" t="n"/>
    </row>
    <row r="57">
      <c r="A57" s="4" t="n"/>
      <c r="B57" s="5" t="n"/>
      <c r="C57" s="6" t="n"/>
      <c r="D57" s="6" t="n"/>
      <c r="E57" s="5">
        <f>IF(AND(C57&lt;&gt;"",D57&lt;&gt;""),ROUND(MOD(D57-C57,1)*1440,0),"")</f>
        <v/>
      </c>
      <c r="F57" s="5" t="n"/>
      <c r="G57" s="5">
        <f>IF(F57="","",IFERROR(INDEX('Stop reasons'!$B$5:$B$60,MATCH(F57,'Stop reasons'!$A$5:$A$60,0)),"Not on the list"))</f>
        <v/>
      </c>
      <c r="H57" s="5">
        <f>IF(F57="","",IFERROR(INDEX('Stop reasons'!$C$5:$C$60,MATCH(F57,'Stop reasons'!$A$5:$A$60,0)),"Not on the list"))</f>
        <v/>
      </c>
      <c r="I57" s="5" t="n"/>
      <c r="J57" s="5" t="n"/>
    </row>
    <row r="58">
      <c r="A58" s="4" t="n"/>
      <c r="B58" s="5" t="n"/>
      <c r="C58" s="6" t="n"/>
      <c r="D58" s="6" t="n"/>
      <c r="E58" s="5">
        <f>IF(AND(C58&lt;&gt;"",D58&lt;&gt;""),ROUND(MOD(D58-C58,1)*1440,0),"")</f>
        <v/>
      </c>
      <c r="F58" s="5" t="n"/>
      <c r="G58" s="5">
        <f>IF(F58="","",IFERROR(INDEX('Stop reasons'!$B$5:$B$60,MATCH(F58,'Stop reasons'!$A$5:$A$60,0)),"Not on the list"))</f>
        <v/>
      </c>
      <c r="H58" s="5">
        <f>IF(F58="","",IFERROR(INDEX('Stop reasons'!$C$5:$C$60,MATCH(F58,'Stop reasons'!$A$5:$A$60,0)),"Not on the list"))</f>
        <v/>
      </c>
      <c r="I58" s="5" t="n"/>
      <c r="J58" s="5" t="n"/>
    </row>
    <row r="59">
      <c r="A59" s="4" t="n"/>
      <c r="B59" s="5" t="n"/>
      <c r="C59" s="6" t="n"/>
      <c r="D59" s="6" t="n"/>
      <c r="E59" s="5">
        <f>IF(AND(C59&lt;&gt;"",D59&lt;&gt;""),ROUND(MOD(D59-C59,1)*1440,0),"")</f>
        <v/>
      </c>
      <c r="F59" s="5" t="n"/>
      <c r="G59" s="5">
        <f>IF(F59="","",IFERROR(INDEX('Stop reasons'!$B$5:$B$60,MATCH(F59,'Stop reasons'!$A$5:$A$60,0)),"Not on the list"))</f>
        <v/>
      </c>
      <c r="H59" s="5">
        <f>IF(F59="","",IFERROR(INDEX('Stop reasons'!$C$5:$C$60,MATCH(F59,'Stop reasons'!$A$5:$A$60,0)),"Not on the list"))</f>
        <v/>
      </c>
      <c r="I59" s="5" t="n"/>
      <c r="J59" s="5" t="n"/>
    </row>
    <row r="60">
      <c r="A60" s="4" t="n"/>
      <c r="B60" s="5" t="n"/>
      <c r="C60" s="6" t="n"/>
      <c r="D60" s="6" t="n"/>
      <c r="E60" s="5">
        <f>IF(AND(C60&lt;&gt;"",D60&lt;&gt;""),ROUND(MOD(D60-C60,1)*1440,0),"")</f>
        <v/>
      </c>
      <c r="F60" s="5" t="n"/>
      <c r="G60" s="5">
        <f>IF(F60="","",IFERROR(INDEX('Stop reasons'!$B$5:$B$60,MATCH(F60,'Stop reasons'!$A$5:$A$60,0)),"Not on the list"))</f>
        <v/>
      </c>
      <c r="H60" s="5">
        <f>IF(F60="","",IFERROR(INDEX('Stop reasons'!$C$5:$C$60,MATCH(F60,'Stop reasons'!$A$5:$A$60,0)),"Not on the list"))</f>
        <v/>
      </c>
      <c r="I60" s="5" t="n"/>
      <c r="J60" s="5" t="n"/>
    </row>
    <row r="61">
      <c r="A61" s="4" t="n"/>
      <c r="B61" s="5" t="n"/>
      <c r="C61" s="6" t="n"/>
      <c r="D61" s="6" t="n"/>
      <c r="E61" s="5">
        <f>IF(AND(C61&lt;&gt;"",D61&lt;&gt;""),ROUND(MOD(D61-C61,1)*1440,0),"")</f>
        <v/>
      </c>
      <c r="F61" s="5" t="n"/>
      <c r="G61" s="5">
        <f>IF(F61="","",IFERROR(INDEX('Stop reasons'!$B$5:$B$60,MATCH(F61,'Stop reasons'!$A$5:$A$60,0)),"Not on the list"))</f>
        <v/>
      </c>
      <c r="H61" s="5">
        <f>IF(F61="","",IFERROR(INDEX('Stop reasons'!$C$5:$C$60,MATCH(F61,'Stop reasons'!$A$5:$A$60,0)),"Not on the list"))</f>
        <v/>
      </c>
      <c r="I61" s="5" t="n"/>
      <c r="J61" s="5" t="n"/>
    </row>
    <row r="62">
      <c r="A62" s="4" t="n"/>
      <c r="B62" s="5" t="n"/>
      <c r="C62" s="6" t="n"/>
      <c r="D62" s="6" t="n"/>
      <c r="E62" s="5">
        <f>IF(AND(C62&lt;&gt;"",D62&lt;&gt;""),ROUND(MOD(D62-C62,1)*1440,0),"")</f>
        <v/>
      </c>
      <c r="F62" s="5" t="n"/>
      <c r="G62" s="5">
        <f>IF(F62="","",IFERROR(INDEX('Stop reasons'!$B$5:$B$60,MATCH(F62,'Stop reasons'!$A$5:$A$60,0)),"Not on the list"))</f>
        <v/>
      </c>
      <c r="H62" s="5">
        <f>IF(F62="","",IFERROR(INDEX('Stop reasons'!$C$5:$C$60,MATCH(F62,'Stop reasons'!$A$5:$A$60,0)),"Not on the list"))</f>
        <v/>
      </c>
      <c r="I62" s="5" t="n"/>
      <c r="J62" s="5" t="n"/>
    </row>
    <row r="63">
      <c r="A63" s="4" t="n"/>
      <c r="B63" s="5" t="n"/>
      <c r="C63" s="6" t="n"/>
      <c r="D63" s="6" t="n"/>
      <c r="E63" s="5">
        <f>IF(AND(C63&lt;&gt;"",D63&lt;&gt;""),ROUND(MOD(D63-C63,1)*1440,0),"")</f>
        <v/>
      </c>
      <c r="F63" s="5" t="n"/>
      <c r="G63" s="5">
        <f>IF(F63="","",IFERROR(INDEX('Stop reasons'!$B$5:$B$60,MATCH(F63,'Stop reasons'!$A$5:$A$60,0)),"Not on the list"))</f>
        <v/>
      </c>
      <c r="H63" s="5">
        <f>IF(F63="","",IFERROR(INDEX('Stop reasons'!$C$5:$C$60,MATCH(F63,'Stop reasons'!$A$5:$A$60,0)),"Not on the list"))</f>
        <v/>
      </c>
      <c r="I63" s="5" t="n"/>
      <c r="J63" s="5" t="n"/>
    </row>
    <row r="64">
      <c r="A64" s="4" t="n"/>
      <c r="B64" s="5" t="n"/>
      <c r="C64" s="6" t="n"/>
      <c r="D64" s="6" t="n"/>
      <c r="E64" s="5">
        <f>IF(AND(C64&lt;&gt;"",D64&lt;&gt;""),ROUND(MOD(D64-C64,1)*1440,0),"")</f>
        <v/>
      </c>
      <c r="F64" s="5" t="n"/>
      <c r="G64" s="5">
        <f>IF(F64="","",IFERROR(INDEX('Stop reasons'!$B$5:$B$60,MATCH(F64,'Stop reasons'!$A$5:$A$60,0)),"Not on the list"))</f>
        <v/>
      </c>
      <c r="H64" s="5">
        <f>IF(F64="","",IFERROR(INDEX('Stop reasons'!$C$5:$C$60,MATCH(F64,'Stop reasons'!$A$5:$A$60,0)),"Not on the list"))</f>
        <v/>
      </c>
      <c r="I64" s="5" t="n"/>
      <c r="J64" s="5" t="n"/>
    </row>
    <row r="65">
      <c r="A65" s="4" t="n"/>
      <c r="B65" s="5" t="n"/>
      <c r="C65" s="6" t="n"/>
      <c r="D65" s="6" t="n"/>
      <c r="E65" s="5">
        <f>IF(AND(C65&lt;&gt;"",D65&lt;&gt;""),ROUND(MOD(D65-C65,1)*1440,0),"")</f>
        <v/>
      </c>
      <c r="F65" s="5" t="n"/>
      <c r="G65" s="5">
        <f>IF(F65="","",IFERROR(INDEX('Stop reasons'!$B$5:$B$60,MATCH(F65,'Stop reasons'!$A$5:$A$60,0)),"Not on the list"))</f>
        <v/>
      </c>
      <c r="H65" s="5">
        <f>IF(F65="","",IFERROR(INDEX('Stop reasons'!$C$5:$C$60,MATCH(F65,'Stop reasons'!$A$5:$A$60,0)),"Not on the list"))</f>
        <v/>
      </c>
      <c r="I65" s="5" t="n"/>
      <c r="J65" s="5" t="n"/>
    </row>
    <row r="66">
      <c r="A66" s="4" t="n"/>
      <c r="B66" s="5" t="n"/>
      <c r="C66" s="6" t="n"/>
      <c r="D66" s="6" t="n"/>
      <c r="E66" s="5">
        <f>IF(AND(C66&lt;&gt;"",D66&lt;&gt;""),ROUND(MOD(D66-C66,1)*1440,0),"")</f>
        <v/>
      </c>
      <c r="F66" s="5" t="n"/>
      <c r="G66" s="5">
        <f>IF(F66="","",IFERROR(INDEX('Stop reasons'!$B$5:$B$60,MATCH(F66,'Stop reasons'!$A$5:$A$60,0)),"Not on the list"))</f>
        <v/>
      </c>
      <c r="H66" s="5">
        <f>IF(F66="","",IFERROR(INDEX('Stop reasons'!$C$5:$C$60,MATCH(F66,'Stop reasons'!$A$5:$A$60,0)),"Not on the list"))</f>
        <v/>
      </c>
      <c r="I66" s="5" t="n"/>
      <c r="J66" s="5" t="n"/>
    </row>
    <row r="67">
      <c r="A67" s="4" t="n"/>
      <c r="B67" s="5" t="n"/>
      <c r="C67" s="6" t="n"/>
      <c r="D67" s="6" t="n"/>
      <c r="E67" s="5">
        <f>IF(AND(C67&lt;&gt;"",D67&lt;&gt;""),ROUND(MOD(D67-C67,1)*1440,0),"")</f>
        <v/>
      </c>
      <c r="F67" s="5" t="n"/>
      <c r="G67" s="5">
        <f>IF(F67="","",IFERROR(INDEX('Stop reasons'!$B$5:$B$60,MATCH(F67,'Stop reasons'!$A$5:$A$60,0)),"Not on the list"))</f>
        <v/>
      </c>
      <c r="H67" s="5">
        <f>IF(F67="","",IFERROR(INDEX('Stop reasons'!$C$5:$C$60,MATCH(F67,'Stop reasons'!$A$5:$A$60,0)),"Not on the list"))</f>
        <v/>
      </c>
      <c r="I67" s="5" t="n"/>
      <c r="J67" s="5" t="n"/>
    </row>
    <row r="68">
      <c r="A68" s="4" t="n"/>
      <c r="B68" s="5" t="n"/>
      <c r="C68" s="6" t="n"/>
      <c r="D68" s="6" t="n"/>
      <c r="E68" s="5">
        <f>IF(AND(C68&lt;&gt;"",D68&lt;&gt;""),ROUND(MOD(D68-C68,1)*1440,0),"")</f>
        <v/>
      </c>
      <c r="F68" s="5" t="n"/>
      <c r="G68" s="5">
        <f>IF(F68="","",IFERROR(INDEX('Stop reasons'!$B$5:$B$60,MATCH(F68,'Stop reasons'!$A$5:$A$60,0)),"Not on the list"))</f>
        <v/>
      </c>
      <c r="H68" s="5">
        <f>IF(F68="","",IFERROR(INDEX('Stop reasons'!$C$5:$C$60,MATCH(F68,'Stop reasons'!$A$5:$A$60,0)),"Not on the list"))</f>
        <v/>
      </c>
      <c r="I68" s="5" t="n"/>
      <c r="J68" s="5" t="n"/>
    </row>
    <row r="69">
      <c r="A69" s="4" t="n"/>
      <c r="B69" s="5" t="n"/>
      <c r="C69" s="6" t="n"/>
      <c r="D69" s="6" t="n"/>
      <c r="E69" s="5">
        <f>IF(AND(C69&lt;&gt;"",D69&lt;&gt;""),ROUND(MOD(D69-C69,1)*1440,0),"")</f>
        <v/>
      </c>
      <c r="F69" s="5" t="n"/>
      <c r="G69" s="5">
        <f>IF(F69="","",IFERROR(INDEX('Stop reasons'!$B$5:$B$60,MATCH(F69,'Stop reasons'!$A$5:$A$60,0)),"Not on the list"))</f>
        <v/>
      </c>
      <c r="H69" s="5">
        <f>IF(F69="","",IFERROR(INDEX('Stop reasons'!$C$5:$C$60,MATCH(F69,'Stop reasons'!$A$5:$A$60,0)),"Not on the list"))</f>
        <v/>
      </c>
      <c r="I69" s="5" t="n"/>
      <c r="J69" s="5" t="n"/>
    </row>
    <row r="70">
      <c r="A70" s="4" t="n"/>
      <c r="B70" s="5" t="n"/>
      <c r="C70" s="6" t="n"/>
      <c r="D70" s="6" t="n"/>
      <c r="E70" s="5">
        <f>IF(AND(C70&lt;&gt;"",D70&lt;&gt;""),ROUND(MOD(D70-C70,1)*1440,0),"")</f>
        <v/>
      </c>
      <c r="F70" s="5" t="n"/>
      <c r="G70" s="5">
        <f>IF(F70="","",IFERROR(INDEX('Stop reasons'!$B$5:$B$60,MATCH(F70,'Stop reasons'!$A$5:$A$60,0)),"Not on the list"))</f>
        <v/>
      </c>
      <c r="H70" s="5">
        <f>IF(F70="","",IFERROR(INDEX('Stop reasons'!$C$5:$C$60,MATCH(F70,'Stop reasons'!$A$5:$A$60,0)),"Not on the list"))</f>
        <v/>
      </c>
      <c r="I70" s="5" t="n"/>
      <c r="J70" s="5" t="n"/>
    </row>
    <row r="71">
      <c r="A71" s="4" t="n"/>
      <c r="B71" s="5" t="n"/>
      <c r="C71" s="6" t="n"/>
      <c r="D71" s="6" t="n"/>
      <c r="E71" s="5">
        <f>IF(AND(C71&lt;&gt;"",D71&lt;&gt;""),ROUND(MOD(D71-C71,1)*1440,0),"")</f>
        <v/>
      </c>
      <c r="F71" s="5" t="n"/>
      <c r="G71" s="5">
        <f>IF(F71="","",IFERROR(INDEX('Stop reasons'!$B$5:$B$60,MATCH(F71,'Stop reasons'!$A$5:$A$60,0)),"Not on the list"))</f>
        <v/>
      </c>
      <c r="H71" s="5">
        <f>IF(F71="","",IFERROR(INDEX('Stop reasons'!$C$5:$C$60,MATCH(F71,'Stop reasons'!$A$5:$A$60,0)),"Not on the list"))</f>
        <v/>
      </c>
      <c r="I71" s="5" t="n"/>
      <c r="J71" s="5" t="n"/>
    </row>
    <row r="72">
      <c r="A72" s="4" t="n"/>
      <c r="B72" s="5" t="n"/>
      <c r="C72" s="6" t="n"/>
      <c r="D72" s="6" t="n"/>
      <c r="E72" s="5">
        <f>IF(AND(C72&lt;&gt;"",D72&lt;&gt;""),ROUND(MOD(D72-C72,1)*1440,0),"")</f>
        <v/>
      </c>
      <c r="F72" s="5" t="n"/>
      <c r="G72" s="5">
        <f>IF(F72="","",IFERROR(INDEX('Stop reasons'!$B$5:$B$60,MATCH(F72,'Stop reasons'!$A$5:$A$60,0)),"Not on the list"))</f>
        <v/>
      </c>
      <c r="H72" s="5">
        <f>IF(F72="","",IFERROR(INDEX('Stop reasons'!$C$5:$C$60,MATCH(F72,'Stop reasons'!$A$5:$A$60,0)),"Not on the list"))</f>
        <v/>
      </c>
      <c r="I72" s="5" t="n"/>
      <c r="J72" s="5" t="n"/>
    </row>
    <row r="73">
      <c r="A73" s="4" t="n"/>
      <c r="B73" s="5" t="n"/>
      <c r="C73" s="6" t="n"/>
      <c r="D73" s="6" t="n"/>
      <c r="E73" s="5">
        <f>IF(AND(C73&lt;&gt;"",D73&lt;&gt;""),ROUND(MOD(D73-C73,1)*1440,0),"")</f>
        <v/>
      </c>
      <c r="F73" s="5" t="n"/>
      <c r="G73" s="5">
        <f>IF(F73="","",IFERROR(INDEX('Stop reasons'!$B$5:$B$60,MATCH(F73,'Stop reasons'!$A$5:$A$60,0)),"Not on the list"))</f>
        <v/>
      </c>
      <c r="H73" s="5">
        <f>IF(F73="","",IFERROR(INDEX('Stop reasons'!$C$5:$C$60,MATCH(F73,'Stop reasons'!$A$5:$A$60,0)),"Not on the list"))</f>
        <v/>
      </c>
      <c r="I73" s="5" t="n"/>
      <c r="J73" s="5" t="n"/>
    </row>
    <row r="74">
      <c r="A74" s="4" t="n"/>
      <c r="B74" s="5" t="n"/>
      <c r="C74" s="6" t="n"/>
      <c r="D74" s="6" t="n"/>
      <c r="E74" s="5">
        <f>IF(AND(C74&lt;&gt;"",D74&lt;&gt;""),ROUND(MOD(D74-C74,1)*1440,0),"")</f>
        <v/>
      </c>
      <c r="F74" s="5" t="n"/>
      <c r="G74" s="5">
        <f>IF(F74="","",IFERROR(INDEX('Stop reasons'!$B$5:$B$60,MATCH(F74,'Stop reasons'!$A$5:$A$60,0)),"Not on the list"))</f>
        <v/>
      </c>
      <c r="H74" s="5">
        <f>IF(F74="","",IFERROR(INDEX('Stop reasons'!$C$5:$C$60,MATCH(F74,'Stop reasons'!$A$5:$A$60,0)),"Not on the list"))</f>
        <v/>
      </c>
      <c r="I74" s="5" t="n"/>
      <c r="J74" s="5" t="n"/>
    </row>
    <row r="75">
      <c r="A75" s="4" t="n"/>
      <c r="B75" s="5" t="n"/>
      <c r="C75" s="6" t="n"/>
      <c r="D75" s="6" t="n"/>
      <c r="E75" s="5">
        <f>IF(AND(C75&lt;&gt;"",D75&lt;&gt;""),ROUND(MOD(D75-C75,1)*1440,0),"")</f>
        <v/>
      </c>
      <c r="F75" s="5" t="n"/>
      <c r="G75" s="5">
        <f>IF(F75="","",IFERROR(INDEX('Stop reasons'!$B$5:$B$60,MATCH(F75,'Stop reasons'!$A$5:$A$60,0)),"Not on the list"))</f>
        <v/>
      </c>
      <c r="H75" s="5">
        <f>IF(F75="","",IFERROR(INDEX('Stop reasons'!$C$5:$C$60,MATCH(F75,'Stop reasons'!$A$5:$A$60,0)),"Not on the list"))</f>
        <v/>
      </c>
      <c r="I75" s="5" t="n"/>
      <c r="J75" s="5" t="n"/>
    </row>
    <row r="76">
      <c r="A76" s="4" t="n"/>
      <c r="B76" s="5" t="n"/>
      <c r="C76" s="6" t="n"/>
      <c r="D76" s="6" t="n"/>
      <c r="E76" s="5">
        <f>IF(AND(C76&lt;&gt;"",D76&lt;&gt;""),ROUND(MOD(D76-C76,1)*1440,0),"")</f>
        <v/>
      </c>
      <c r="F76" s="5" t="n"/>
      <c r="G76" s="5">
        <f>IF(F76="","",IFERROR(INDEX('Stop reasons'!$B$5:$B$60,MATCH(F76,'Stop reasons'!$A$5:$A$60,0)),"Not on the list"))</f>
        <v/>
      </c>
      <c r="H76" s="5">
        <f>IF(F76="","",IFERROR(INDEX('Stop reasons'!$C$5:$C$60,MATCH(F76,'Stop reasons'!$A$5:$A$60,0)),"Not on the list"))</f>
        <v/>
      </c>
      <c r="I76" s="5" t="n"/>
      <c r="J76" s="5" t="n"/>
    </row>
    <row r="77">
      <c r="A77" s="4" t="n"/>
      <c r="B77" s="5" t="n"/>
      <c r="C77" s="6" t="n"/>
      <c r="D77" s="6" t="n"/>
      <c r="E77" s="5">
        <f>IF(AND(C77&lt;&gt;"",D77&lt;&gt;""),ROUND(MOD(D77-C77,1)*1440,0),"")</f>
        <v/>
      </c>
      <c r="F77" s="5" t="n"/>
      <c r="G77" s="5">
        <f>IF(F77="","",IFERROR(INDEX('Stop reasons'!$B$5:$B$60,MATCH(F77,'Stop reasons'!$A$5:$A$60,0)),"Not on the list"))</f>
        <v/>
      </c>
      <c r="H77" s="5">
        <f>IF(F77="","",IFERROR(INDEX('Stop reasons'!$C$5:$C$60,MATCH(F77,'Stop reasons'!$A$5:$A$60,0)),"Not on the list"))</f>
        <v/>
      </c>
      <c r="I77" s="5" t="n"/>
      <c r="J77" s="5" t="n"/>
    </row>
    <row r="78">
      <c r="A78" s="4" t="n"/>
      <c r="B78" s="5" t="n"/>
      <c r="C78" s="6" t="n"/>
      <c r="D78" s="6" t="n"/>
      <c r="E78" s="5">
        <f>IF(AND(C78&lt;&gt;"",D78&lt;&gt;""),ROUND(MOD(D78-C78,1)*1440,0),"")</f>
        <v/>
      </c>
      <c r="F78" s="5" t="n"/>
      <c r="G78" s="5">
        <f>IF(F78="","",IFERROR(INDEX('Stop reasons'!$B$5:$B$60,MATCH(F78,'Stop reasons'!$A$5:$A$60,0)),"Not on the list"))</f>
        <v/>
      </c>
      <c r="H78" s="5">
        <f>IF(F78="","",IFERROR(INDEX('Stop reasons'!$C$5:$C$60,MATCH(F78,'Stop reasons'!$A$5:$A$60,0)),"Not on the list"))</f>
        <v/>
      </c>
      <c r="I78" s="5" t="n"/>
      <c r="J78" s="5" t="n"/>
    </row>
    <row r="79">
      <c r="A79" s="4" t="n"/>
      <c r="B79" s="5" t="n"/>
      <c r="C79" s="6" t="n"/>
      <c r="D79" s="6" t="n"/>
      <c r="E79" s="5">
        <f>IF(AND(C79&lt;&gt;"",D79&lt;&gt;""),ROUND(MOD(D79-C79,1)*1440,0),"")</f>
        <v/>
      </c>
      <c r="F79" s="5" t="n"/>
      <c r="G79" s="5">
        <f>IF(F79="","",IFERROR(INDEX('Stop reasons'!$B$5:$B$60,MATCH(F79,'Stop reasons'!$A$5:$A$60,0)),"Not on the list"))</f>
        <v/>
      </c>
      <c r="H79" s="5">
        <f>IF(F79="","",IFERROR(INDEX('Stop reasons'!$C$5:$C$60,MATCH(F79,'Stop reasons'!$A$5:$A$60,0)),"Not on the list"))</f>
        <v/>
      </c>
      <c r="I79" s="5" t="n"/>
      <c r="J79" s="5" t="n"/>
    </row>
    <row r="80">
      <c r="A80" s="4" t="n"/>
      <c r="B80" s="5" t="n"/>
      <c r="C80" s="6" t="n"/>
      <c r="D80" s="6" t="n"/>
      <c r="E80" s="5">
        <f>IF(AND(C80&lt;&gt;"",D80&lt;&gt;""),ROUND(MOD(D80-C80,1)*1440,0),"")</f>
        <v/>
      </c>
      <c r="F80" s="5" t="n"/>
      <c r="G80" s="5">
        <f>IF(F80="","",IFERROR(INDEX('Stop reasons'!$B$5:$B$60,MATCH(F80,'Stop reasons'!$A$5:$A$60,0)),"Not on the list"))</f>
        <v/>
      </c>
      <c r="H80" s="5">
        <f>IF(F80="","",IFERROR(INDEX('Stop reasons'!$C$5:$C$60,MATCH(F80,'Stop reasons'!$A$5:$A$60,0)),"Not on the list"))</f>
        <v/>
      </c>
      <c r="I80" s="5" t="n"/>
      <c r="J80" s="5" t="n"/>
    </row>
    <row r="81">
      <c r="A81" s="4" t="n"/>
      <c r="B81" s="5" t="n"/>
      <c r="C81" s="6" t="n"/>
      <c r="D81" s="6" t="n"/>
      <c r="E81" s="5">
        <f>IF(AND(C81&lt;&gt;"",D81&lt;&gt;""),ROUND(MOD(D81-C81,1)*1440,0),"")</f>
        <v/>
      </c>
      <c r="F81" s="5" t="n"/>
      <c r="G81" s="5">
        <f>IF(F81="","",IFERROR(INDEX('Stop reasons'!$B$5:$B$60,MATCH(F81,'Stop reasons'!$A$5:$A$60,0)),"Not on the list"))</f>
        <v/>
      </c>
      <c r="H81" s="5">
        <f>IF(F81="","",IFERROR(INDEX('Stop reasons'!$C$5:$C$60,MATCH(F81,'Stop reasons'!$A$5:$A$60,0)),"Not on the list"))</f>
        <v/>
      </c>
      <c r="I81" s="5" t="n"/>
      <c r="J81" s="5" t="n"/>
    </row>
    <row r="82">
      <c r="A82" s="4" t="n"/>
      <c r="B82" s="5" t="n"/>
      <c r="C82" s="6" t="n"/>
      <c r="D82" s="6" t="n"/>
      <c r="E82" s="5">
        <f>IF(AND(C82&lt;&gt;"",D82&lt;&gt;""),ROUND(MOD(D82-C82,1)*1440,0),"")</f>
        <v/>
      </c>
      <c r="F82" s="5" t="n"/>
      <c r="G82" s="5">
        <f>IF(F82="","",IFERROR(INDEX('Stop reasons'!$B$5:$B$60,MATCH(F82,'Stop reasons'!$A$5:$A$60,0)),"Not on the list"))</f>
        <v/>
      </c>
      <c r="H82" s="5">
        <f>IF(F82="","",IFERROR(INDEX('Stop reasons'!$C$5:$C$60,MATCH(F82,'Stop reasons'!$A$5:$A$60,0)),"Not on the list"))</f>
        <v/>
      </c>
      <c r="I82" s="5" t="n"/>
      <c r="J82" s="5" t="n"/>
    </row>
    <row r="83">
      <c r="A83" s="4" t="n"/>
      <c r="B83" s="5" t="n"/>
      <c r="C83" s="6" t="n"/>
      <c r="D83" s="6" t="n"/>
      <c r="E83" s="5">
        <f>IF(AND(C83&lt;&gt;"",D83&lt;&gt;""),ROUND(MOD(D83-C83,1)*1440,0),"")</f>
        <v/>
      </c>
      <c r="F83" s="5" t="n"/>
      <c r="G83" s="5">
        <f>IF(F83="","",IFERROR(INDEX('Stop reasons'!$B$5:$B$60,MATCH(F83,'Stop reasons'!$A$5:$A$60,0)),"Not on the list"))</f>
        <v/>
      </c>
      <c r="H83" s="5">
        <f>IF(F83="","",IFERROR(INDEX('Stop reasons'!$C$5:$C$60,MATCH(F83,'Stop reasons'!$A$5:$A$60,0)),"Not on the list"))</f>
        <v/>
      </c>
      <c r="I83" s="5" t="n"/>
      <c r="J83" s="5" t="n"/>
    </row>
    <row r="84">
      <c r="A84" s="4" t="n"/>
      <c r="B84" s="5" t="n"/>
      <c r="C84" s="6" t="n"/>
      <c r="D84" s="6" t="n"/>
      <c r="E84" s="5">
        <f>IF(AND(C84&lt;&gt;"",D84&lt;&gt;""),ROUND(MOD(D84-C84,1)*1440,0),"")</f>
        <v/>
      </c>
      <c r="F84" s="5" t="n"/>
      <c r="G84" s="5">
        <f>IF(F84="","",IFERROR(INDEX('Stop reasons'!$B$5:$B$60,MATCH(F84,'Stop reasons'!$A$5:$A$60,0)),"Not on the list"))</f>
        <v/>
      </c>
      <c r="H84" s="5">
        <f>IF(F84="","",IFERROR(INDEX('Stop reasons'!$C$5:$C$60,MATCH(F84,'Stop reasons'!$A$5:$A$60,0)),"Not on the list"))</f>
        <v/>
      </c>
      <c r="I84" s="5" t="n"/>
      <c r="J84" s="5" t="n"/>
    </row>
    <row r="85">
      <c r="A85" s="4" t="n"/>
      <c r="B85" s="5" t="n"/>
      <c r="C85" s="6" t="n"/>
      <c r="D85" s="6" t="n"/>
      <c r="E85" s="5">
        <f>IF(AND(C85&lt;&gt;"",D85&lt;&gt;""),ROUND(MOD(D85-C85,1)*1440,0),"")</f>
        <v/>
      </c>
      <c r="F85" s="5" t="n"/>
      <c r="G85" s="5">
        <f>IF(F85="","",IFERROR(INDEX('Stop reasons'!$B$5:$B$60,MATCH(F85,'Stop reasons'!$A$5:$A$60,0)),"Not on the list"))</f>
        <v/>
      </c>
      <c r="H85" s="5">
        <f>IF(F85="","",IFERROR(INDEX('Stop reasons'!$C$5:$C$60,MATCH(F85,'Stop reasons'!$A$5:$A$60,0)),"Not on the list"))</f>
        <v/>
      </c>
      <c r="I85" s="5" t="n"/>
      <c r="J85" s="5" t="n"/>
    </row>
    <row r="86">
      <c r="A86" s="4" t="n"/>
      <c r="B86" s="5" t="n"/>
      <c r="C86" s="6" t="n"/>
      <c r="D86" s="6" t="n"/>
      <c r="E86" s="5">
        <f>IF(AND(C86&lt;&gt;"",D86&lt;&gt;""),ROUND(MOD(D86-C86,1)*1440,0),"")</f>
        <v/>
      </c>
      <c r="F86" s="5" t="n"/>
      <c r="G86" s="5">
        <f>IF(F86="","",IFERROR(INDEX('Stop reasons'!$B$5:$B$60,MATCH(F86,'Stop reasons'!$A$5:$A$60,0)),"Not on the list"))</f>
        <v/>
      </c>
      <c r="H86" s="5">
        <f>IF(F86="","",IFERROR(INDEX('Stop reasons'!$C$5:$C$60,MATCH(F86,'Stop reasons'!$A$5:$A$60,0)),"Not on the list"))</f>
        <v/>
      </c>
      <c r="I86" s="5" t="n"/>
      <c r="J86" s="5" t="n"/>
    </row>
    <row r="87">
      <c r="A87" s="4" t="n"/>
      <c r="B87" s="5" t="n"/>
      <c r="C87" s="6" t="n"/>
      <c r="D87" s="6" t="n"/>
      <c r="E87" s="5">
        <f>IF(AND(C87&lt;&gt;"",D87&lt;&gt;""),ROUND(MOD(D87-C87,1)*1440,0),"")</f>
        <v/>
      </c>
      <c r="F87" s="5" t="n"/>
      <c r="G87" s="5">
        <f>IF(F87="","",IFERROR(INDEX('Stop reasons'!$B$5:$B$60,MATCH(F87,'Stop reasons'!$A$5:$A$60,0)),"Not on the list"))</f>
        <v/>
      </c>
      <c r="H87" s="5">
        <f>IF(F87="","",IFERROR(INDEX('Stop reasons'!$C$5:$C$60,MATCH(F87,'Stop reasons'!$A$5:$A$60,0)),"Not on the list"))</f>
        <v/>
      </c>
      <c r="I87" s="5" t="n"/>
      <c r="J87" s="5" t="n"/>
    </row>
    <row r="88">
      <c r="A88" s="4" t="n"/>
      <c r="B88" s="5" t="n"/>
      <c r="C88" s="6" t="n"/>
      <c r="D88" s="6" t="n"/>
      <c r="E88" s="5">
        <f>IF(AND(C88&lt;&gt;"",D88&lt;&gt;""),ROUND(MOD(D88-C88,1)*1440,0),"")</f>
        <v/>
      </c>
      <c r="F88" s="5" t="n"/>
      <c r="G88" s="5">
        <f>IF(F88="","",IFERROR(INDEX('Stop reasons'!$B$5:$B$60,MATCH(F88,'Stop reasons'!$A$5:$A$60,0)),"Not on the list"))</f>
        <v/>
      </c>
      <c r="H88" s="5">
        <f>IF(F88="","",IFERROR(INDEX('Stop reasons'!$C$5:$C$60,MATCH(F88,'Stop reasons'!$A$5:$A$60,0)),"Not on the list"))</f>
        <v/>
      </c>
      <c r="I88" s="5" t="n"/>
      <c r="J88" s="5" t="n"/>
    </row>
    <row r="89">
      <c r="A89" s="4" t="n"/>
      <c r="B89" s="5" t="n"/>
      <c r="C89" s="6" t="n"/>
      <c r="D89" s="6" t="n"/>
      <c r="E89" s="5">
        <f>IF(AND(C89&lt;&gt;"",D89&lt;&gt;""),ROUND(MOD(D89-C89,1)*1440,0),"")</f>
        <v/>
      </c>
      <c r="F89" s="5" t="n"/>
      <c r="G89" s="5">
        <f>IF(F89="","",IFERROR(INDEX('Stop reasons'!$B$5:$B$60,MATCH(F89,'Stop reasons'!$A$5:$A$60,0)),"Not on the list"))</f>
        <v/>
      </c>
      <c r="H89" s="5">
        <f>IF(F89="","",IFERROR(INDEX('Stop reasons'!$C$5:$C$60,MATCH(F89,'Stop reasons'!$A$5:$A$60,0)),"Not on the list"))</f>
        <v/>
      </c>
      <c r="I89" s="5" t="n"/>
      <c r="J89" s="5" t="n"/>
    </row>
    <row r="90">
      <c r="A90" s="4" t="n"/>
      <c r="B90" s="5" t="n"/>
      <c r="C90" s="6" t="n"/>
      <c r="D90" s="6" t="n"/>
      <c r="E90" s="5">
        <f>IF(AND(C90&lt;&gt;"",D90&lt;&gt;""),ROUND(MOD(D90-C90,1)*1440,0),"")</f>
        <v/>
      </c>
      <c r="F90" s="5" t="n"/>
      <c r="G90" s="5">
        <f>IF(F90="","",IFERROR(INDEX('Stop reasons'!$B$5:$B$60,MATCH(F90,'Stop reasons'!$A$5:$A$60,0)),"Not on the list"))</f>
        <v/>
      </c>
      <c r="H90" s="5">
        <f>IF(F90="","",IFERROR(INDEX('Stop reasons'!$C$5:$C$60,MATCH(F90,'Stop reasons'!$A$5:$A$60,0)),"Not on the list"))</f>
        <v/>
      </c>
      <c r="I90" s="5" t="n"/>
      <c r="J90" s="5" t="n"/>
    </row>
    <row r="91">
      <c r="A91" s="4" t="n"/>
      <c r="B91" s="5" t="n"/>
      <c r="C91" s="6" t="n"/>
      <c r="D91" s="6" t="n"/>
      <c r="E91" s="5">
        <f>IF(AND(C91&lt;&gt;"",D91&lt;&gt;""),ROUND(MOD(D91-C91,1)*1440,0),"")</f>
        <v/>
      </c>
      <c r="F91" s="5" t="n"/>
      <c r="G91" s="5">
        <f>IF(F91="","",IFERROR(INDEX('Stop reasons'!$B$5:$B$60,MATCH(F91,'Stop reasons'!$A$5:$A$60,0)),"Not on the list"))</f>
        <v/>
      </c>
      <c r="H91" s="5">
        <f>IF(F91="","",IFERROR(INDEX('Stop reasons'!$C$5:$C$60,MATCH(F91,'Stop reasons'!$A$5:$A$60,0)),"Not on the list"))</f>
        <v/>
      </c>
      <c r="I91" s="5" t="n"/>
      <c r="J91" s="5" t="n"/>
    </row>
    <row r="92">
      <c r="A92" s="4" t="n"/>
      <c r="B92" s="5" t="n"/>
      <c r="C92" s="6" t="n"/>
      <c r="D92" s="6" t="n"/>
      <c r="E92" s="5">
        <f>IF(AND(C92&lt;&gt;"",D92&lt;&gt;""),ROUND(MOD(D92-C92,1)*1440,0),"")</f>
        <v/>
      </c>
      <c r="F92" s="5" t="n"/>
      <c r="G92" s="5">
        <f>IF(F92="","",IFERROR(INDEX('Stop reasons'!$B$5:$B$60,MATCH(F92,'Stop reasons'!$A$5:$A$60,0)),"Not on the list"))</f>
        <v/>
      </c>
      <c r="H92" s="5">
        <f>IF(F92="","",IFERROR(INDEX('Stop reasons'!$C$5:$C$60,MATCH(F92,'Stop reasons'!$A$5:$A$60,0)),"Not on the list"))</f>
        <v/>
      </c>
      <c r="I92" s="5" t="n"/>
      <c r="J92" s="5" t="n"/>
    </row>
    <row r="93">
      <c r="A93" s="4" t="n"/>
      <c r="B93" s="5" t="n"/>
      <c r="C93" s="6" t="n"/>
      <c r="D93" s="6" t="n"/>
      <c r="E93" s="5">
        <f>IF(AND(C93&lt;&gt;"",D93&lt;&gt;""),ROUND(MOD(D93-C93,1)*1440,0),"")</f>
        <v/>
      </c>
      <c r="F93" s="5" t="n"/>
      <c r="G93" s="5">
        <f>IF(F93="","",IFERROR(INDEX('Stop reasons'!$B$5:$B$60,MATCH(F93,'Stop reasons'!$A$5:$A$60,0)),"Not on the list"))</f>
        <v/>
      </c>
      <c r="H93" s="5">
        <f>IF(F93="","",IFERROR(INDEX('Stop reasons'!$C$5:$C$60,MATCH(F93,'Stop reasons'!$A$5:$A$60,0)),"Not on the list"))</f>
        <v/>
      </c>
      <c r="I93" s="5" t="n"/>
      <c r="J93" s="5" t="n"/>
    </row>
    <row r="94">
      <c r="A94" s="4" t="n"/>
      <c r="B94" s="5" t="n"/>
      <c r="C94" s="6" t="n"/>
      <c r="D94" s="6" t="n"/>
      <c r="E94" s="5">
        <f>IF(AND(C94&lt;&gt;"",D94&lt;&gt;""),ROUND(MOD(D94-C94,1)*1440,0),"")</f>
        <v/>
      </c>
      <c r="F94" s="5" t="n"/>
      <c r="G94" s="5">
        <f>IF(F94="","",IFERROR(INDEX('Stop reasons'!$B$5:$B$60,MATCH(F94,'Stop reasons'!$A$5:$A$60,0)),"Not on the list"))</f>
        <v/>
      </c>
      <c r="H94" s="5">
        <f>IF(F94="","",IFERROR(INDEX('Stop reasons'!$C$5:$C$60,MATCH(F94,'Stop reasons'!$A$5:$A$60,0)),"Not on the list"))</f>
        <v/>
      </c>
      <c r="I94" s="5" t="n"/>
      <c r="J94" s="5" t="n"/>
    </row>
    <row r="95">
      <c r="A95" s="4" t="n"/>
      <c r="B95" s="5" t="n"/>
      <c r="C95" s="6" t="n"/>
      <c r="D95" s="6" t="n"/>
      <c r="E95" s="5">
        <f>IF(AND(C95&lt;&gt;"",D95&lt;&gt;""),ROUND(MOD(D95-C95,1)*1440,0),"")</f>
        <v/>
      </c>
      <c r="F95" s="5" t="n"/>
      <c r="G95" s="5">
        <f>IF(F95="","",IFERROR(INDEX('Stop reasons'!$B$5:$B$60,MATCH(F95,'Stop reasons'!$A$5:$A$60,0)),"Not on the list"))</f>
        <v/>
      </c>
      <c r="H95" s="5">
        <f>IF(F95="","",IFERROR(INDEX('Stop reasons'!$C$5:$C$60,MATCH(F95,'Stop reasons'!$A$5:$A$60,0)),"Not on the list"))</f>
        <v/>
      </c>
      <c r="I95" s="5" t="n"/>
      <c r="J95" s="5" t="n"/>
    </row>
    <row r="96">
      <c r="A96" s="4" t="n"/>
      <c r="B96" s="5" t="n"/>
      <c r="C96" s="6" t="n"/>
      <c r="D96" s="6" t="n"/>
      <c r="E96" s="5">
        <f>IF(AND(C96&lt;&gt;"",D96&lt;&gt;""),ROUND(MOD(D96-C96,1)*1440,0),"")</f>
        <v/>
      </c>
      <c r="F96" s="5" t="n"/>
      <c r="G96" s="5">
        <f>IF(F96="","",IFERROR(INDEX('Stop reasons'!$B$5:$B$60,MATCH(F96,'Stop reasons'!$A$5:$A$60,0)),"Not on the list"))</f>
        <v/>
      </c>
      <c r="H96" s="5">
        <f>IF(F96="","",IFERROR(INDEX('Stop reasons'!$C$5:$C$60,MATCH(F96,'Stop reasons'!$A$5:$A$60,0)),"Not on the list"))</f>
        <v/>
      </c>
      <c r="I96" s="5" t="n"/>
      <c r="J96" s="5" t="n"/>
    </row>
    <row r="97">
      <c r="A97" s="4" t="n"/>
      <c r="B97" s="5" t="n"/>
      <c r="C97" s="6" t="n"/>
      <c r="D97" s="6" t="n"/>
      <c r="E97" s="5">
        <f>IF(AND(C97&lt;&gt;"",D97&lt;&gt;""),ROUND(MOD(D97-C97,1)*1440,0),"")</f>
        <v/>
      </c>
      <c r="F97" s="5" t="n"/>
      <c r="G97" s="5">
        <f>IF(F97="","",IFERROR(INDEX('Stop reasons'!$B$5:$B$60,MATCH(F97,'Stop reasons'!$A$5:$A$60,0)),"Not on the list"))</f>
        <v/>
      </c>
      <c r="H97" s="5">
        <f>IF(F97="","",IFERROR(INDEX('Stop reasons'!$C$5:$C$60,MATCH(F97,'Stop reasons'!$A$5:$A$60,0)),"Not on the list"))</f>
        <v/>
      </c>
      <c r="I97" s="5" t="n"/>
      <c r="J97" s="5" t="n"/>
    </row>
    <row r="98">
      <c r="A98" s="4" t="n"/>
      <c r="B98" s="5" t="n"/>
      <c r="C98" s="6" t="n"/>
      <c r="D98" s="6" t="n"/>
      <c r="E98" s="5">
        <f>IF(AND(C98&lt;&gt;"",D98&lt;&gt;""),ROUND(MOD(D98-C98,1)*1440,0),"")</f>
        <v/>
      </c>
      <c r="F98" s="5" t="n"/>
      <c r="G98" s="5">
        <f>IF(F98="","",IFERROR(INDEX('Stop reasons'!$B$5:$B$60,MATCH(F98,'Stop reasons'!$A$5:$A$60,0)),"Not on the list"))</f>
        <v/>
      </c>
      <c r="H98" s="5">
        <f>IF(F98="","",IFERROR(INDEX('Stop reasons'!$C$5:$C$60,MATCH(F98,'Stop reasons'!$A$5:$A$60,0)),"Not on the list"))</f>
        <v/>
      </c>
      <c r="I98" s="5" t="n"/>
      <c r="J98" s="5" t="n"/>
    </row>
    <row r="99">
      <c r="A99" s="4" t="n"/>
      <c r="B99" s="5" t="n"/>
      <c r="C99" s="6" t="n"/>
      <c r="D99" s="6" t="n"/>
      <c r="E99" s="5">
        <f>IF(AND(C99&lt;&gt;"",D99&lt;&gt;""),ROUND(MOD(D99-C99,1)*1440,0),"")</f>
        <v/>
      </c>
      <c r="F99" s="5" t="n"/>
      <c r="G99" s="5">
        <f>IF(F99="","",IFERROR(INDEX('Stop reasons'!$B$5:$B$60,MATCH(F99,'Stop reasons'!$A$5:$A$60,0)),"Not on the list"))</f>
        <v/>
      </c>
      <c r="H99" s="5">
        <f>IF(F99="","",IFERROR(INDEX('Stop reasons'!$C$5:$C$60,MATCH(F99,'Stop reasons'!$A$5:$A$60,0)),"Not on the list"))</f>
        <v/>
      </c>
      <c r="I99" s="5" t="n"/>
      <c r="J99" s="5" t="n"/>
    </row>
    <row r="100">
      <c r="A100" s="4" t="n"/>
      <c r="B100" s="5" t="n"/>
      <c r="C100" s="6" t="n"/>
      <c r="D100" s="6" t="n"/>
      <c r="E100" s="5">
        <f>IF(AND(C100&lt;&gt;"",D100&lt;&gt;""),ROUND(MOD(D100-C100,1)*1440,0),"")</f>
        <v/>
      </c>
      <c r="F100" s="5" t="n"/>
      <c r="G100" s="5">
        <f>IF(F100="","",IFERROR(INDEX('Stop reasons'!$B$5:$B$60,MATCH(F100,'Stop reasons'!$A$5:$A$60,0)),"Not on the list"))</f>
        <v/>
      </c>
      <c r="H100" s="5">
        <f>IF(F100="","",IFERROR(INDEX('Stop reasons'!$C$5:$C$60,MATCH(F100,'Stop reasons'!$A$5:$A$60,0)),"Not on the list"))</f>
        <v/>
      </c>
      <c r="I100" s="5" t="n"/>
      <c r="J100" s="5" t="n"/>
    </row>
    <row r="101">
      <c r="A101" s="4" t="n"/>
      <c r="B101" s="5" t="n"/>
      <c r="C101" s="6" t="n"/>
      <c r="D101" s="6" t="n"/>
      <c r="E101" s="5">
        <f>IF(AND(C101&lt;&gt;"",D101&lt;&gt;""),ROUND(MOD(D101-C101,1)*1440,0),"")</f>
        <v/>
      </c>
      <c r="F101" s="5" t="n"/>
      <c r="G101" s="5">
        <f>IF(F101="","",IFERROR(INDEX('Stop reasons'!$B$5:$B$60,MATCH(F101,'Stop reasons'!$A$5:$A$60,0)),"Not on the list"))</f>
        <v/>
      </c>
      <c r="H101" s="5">
        <f>IF(F101="","",IFERROR(INDEX('Stop reasons'!$C$5:$C$60,MATCH(F101,'Stop reasons'!$A$5:$A$60,0)),"Not on the list"))</f>
        <v/>
      </c>
      <c r="I101" s="5" t="n"/>
      <c r="J101" s="5" t="n"/>
    </row>
    <row r="102">
      <c r="A102" s="4" t="n"/>
      <c r="B102" s="5" t="n"/>
      <c r="C102" s="6" t="n"/>
      <c r="D102" s="6" t="n"/>
      <c r="E102" s="5">
        <f>IF(AND(C102&lt;&gt;"",D102&lt;&gt;""),ROUND(MOD(D102-C102,1)*1440,0),"")</f>
        <v/>
      </c>
      <c r="F102" s="5" t="n"/>
      <c r="G102" s="5">
        <f>IF(F102="","",IFERROR(INDEX('Stop reasons'!$B$5:$B$60,MATCH(F102,'Stop reasons'!$A$5:$A$60,0)),"Not on the list"))</f>
        <v/>
      </c>
      <c r="H102" s="5">
        <f>IF(F102="","",IFERROR(INDEX('Stop reasons'!$C$5:$C$60,MATCH(F102,'Stop reasons'!$A$5:$A$60,0)),"Not on the list"))</f>
        <v/>
      </c>
      <c r="I102" s="5" t="n"/>
      <c r="J102" s="5" t="n"/>
    </row>
    <row r="103">
      <c r="A103" s="4" t="n"/>
      <c r="B103" s="5" t="n"/>
      <c r="C103" s="6" t="n"/>
      <c r="D103" s="6" t="n"/>
      <c r="E103" s="5">
        <f>IF(AND(C103&lt;&gt;"",D103&lt;&gt;""),ROUND(MOD(D103-C103,1)*1440,0),"")</f>
        <v/>
      </c>
      <c r="F103" s="5" t="n"/>
      <c r="G103" s="5">
        <f>IF(F103="","",IFERROR(INDEX('Stop reasons'!$B$5:$B$60,MATCH(F103,'Stop reasons'!$A$5:$A$60,0)),"Not on the list"))</f>
        <v/>
      </c>
      <c r="H103" s="5">
        <f>IF(F103="","",IFERROR(INDEX('Stop reasons'!$C$5:$C$60,MATCH(F103,'Stop reasons'!$A$5:$A$60,0)),"Not on the list"))</f>
        <v/>
      </c>
      <c r="I103" s="5" t="n"/>
      <c r="J103" s="5" t="n"/>
    </row>
    <row r="104">
      <c r="A104" s="4" t="n"/>
      <c r="B104" s="5" t="n"/>
      <c r="C104" s="6" t="n"/>
      <c r="D104" s="6" t="n"/>
      <c r="E104" s="5">
        <f>IF(AND(C104&lt;&gt;"",D104&lt;&gt;""),ROUND(MOD(D104-C104,1)*1440,0),"")</f>
        <v/>
      </c>
      <c r="F104" s="5" t="n"/>
      <c r="G104" s="5">
        <f>IF(F104="","",IFERROR(INDEX('Stop reasons'!$B$5:$B$60,MATCH(F104,'Stop reasons'!$A$5:$A$60,0)),"Not on the list"))</f>
        <v/>
      </c>
      <c r="H104" s="5">
        <f>IF(F104="","",IFERROR(INDEX('Stop reasons'!$C$5:$C$60,MATCH(F104,'Stop reasons'!$A$5:$A$60,0)),"Not on the list"))</f>
        <v/>
      </c>
      <c r="I104" s="5" t="n"/>
      <c r="J104" s="5" t="n"/>
    </row>
    <row r="105">
      <c r="A105" s="4" t="n"/>
      <c r="B105" s="5" t="n"/>
      <c r="C105" s="6" t="n"/>
      <c r="D105" s="6" t="n"/>
      <c r="E105" s="5">
        <f>IF(AND(C105&lt;&gt;"",D105&lt;&gt;""),ROUND(MOD(D105-C105,1)*1440,0),"")</f>
        <v/>
      </c>
      <c r="F105" s="5" t="n"/>
      <c r="G105" s="5">
        <f>IF(F105="","",IFERROR(INDEX('Stop reasons'!$B$5:$B$60,MATCH(F105,'Stop reasons'!$A$5:$A$60,0)),"Not on the list"))</f>
        <v/>
      </c>
      <c r="H105" s="5">
        <f>IF(F105="","",IFERROR(INDEX('Stop reasons'!$C$5:$C$60,MATCH(F105,'Stop reasons'!$A$5:$A$60,0)),"Not on the list"))</f>
        <v/>
      </c>
      <c r="I105" s="5" t="n"/>
      <c r="J105" s="5" t="n"/>
    </row>
    <row r="106">
      <c r="A106" s="4" t="n"/>
      <c r="B106" s="5" t="n"/>
      <c r="C106" s="6" t="n"/>
      <c r="D106" s="6" t="n"/>
      <c r="E106" s="5">
        <f>IF(AND(C106&lt;&gt;"",D106&lt;&gt;""),ROUND(MOD(D106-C106,1)*1440,0),"")</f>
        <v/>
      </c>
      <c r="F106" s="5" t="n"/>
      <c r="G106" s="5">
        <f>IF(F106="","",IFERROR(INDEX('Stop reasons'!$B$5:$B$60,MATCH(F106,'Stop reasons'!$A$5:$A$60,0)),"Not on the list"))</f>
        <v/>
      </c>
      <c r="H106" s="5">
        <f>IF(F106="","",IFERROR(INDEX('Stop reasons'!$C$5:$C$60,MATCH(F106,'Stop reasons'!$A$5:$A$60,0)),"Not on the list"))</f>
        <v/>
      </c>
      <c r="I106" s="5" t="n"/>
      <c r="J106" s="5" t="n"/>
    </row>
    <row r="107">
      <c r="A107" s="4" t="n"/>
      <c r="B107" s="5" t="n"/>
      <c r="C107" s="6" t="n"/>
      <c r="D107" s="6" t="n"/>
      <c r="E107" s="5">
        <f>IF(AND(C107&lt;&gt;"",D107&lt;&gt;""),ROUND(MOD(D107-C107,1)*1440,0),"")</f>
        <v/>
      </c>
      <c r="F107" s="5" t="n"/>
      <c r="G107" s="5">
        <f>IF(F107="","",IFERROR(INDEX('Stop reasons'!$B$5:$B$60,MATCH(F107,'Stop reasons'!$A$5:$A$60,0)),"Not on the list"))</f>
        <v/>
      </c>
      <c r="H107" s="5">
        <f>IF(F107="","",IFERROR(INDEX('Stop reasons'!$C$5:$C$60,MATCH(F107,'Stop reasons'!$A$5:$A$60,0)),"Not on the list"))</f>
        <v/>
      </c>
      <c r="I107" s="5" t="n"/>
      <c r="J107" s="5" t="n"/>
    </row>
    <row r="108">
      <c r="A108" s="4" t="n"/>
      <c r="B108" s="5" t="n"/>
      <c r="C108" s="6" t="n"/>
      <c r="D108" s="6" t="n"/>
      <c r="E108" s="5">
        <f>IF(AND(C108&lt;&gt;"",D108&lt;&gt;""),ROUND(MOD(D108-C108,1)*1440,0),"")</f>
        <v/>
      </c>
      <c r="F108" s="5" t="n"/>
      <c r="G108" s="5">
        <f>IF(F108="","",IFERROR(INDEX('Stop reasons'!$B$5:$B$60,MATCH(F108,'Stop reasons'!$A$5:$A$60,0)),"Not on the list"))</f>
        <v/>
      </c>
      <c r="H108" s="5">
        <f>IF(F108="","",IFERROR(INDEX('Stop reasons'!$C$5:$C$60,MATCH(F108,'Stop reasons'!$A$5:$A$60,0)),"Not on the list"))</f>
        <v/>
      </c>
      <c r="I108" s="5" t="n"/>
      <c r="J108" s="5" t="n"/>
    </row>
    <row r="109">
      <c r="A109" s="4" t="n"/>
      <c r="B109" s="5" t="n"/>
      <c r="C109" s="6" t="n"/>
      <c r="D109" s="6" t="n"/>
      <c r="E109" s="5">
        <f>IF(AND(C109&lt;&gt;"",D109&lt;&gt;""),ROUND(MOD(D109-C109,1)*1440,0),"")</f>
        <v/>
      </c>
      <c r="F109" s="5" t="n"/>
      <c r="G109" s="5">
        <f>IF(F109="","",IFERROR(INDEX('Stop reasons'!$B$5:$B$60,MATCH(F109,'Stop reasons'!$A$5:$A$60,0)),"Not on the list"))</f>
        <v/>
      </c>
      <c r="H109" s="5">
        <f>IF(F109="","",IFERROR(INDEX('Stop reasons'!$C$5:$C$60,MATCH(F109,'Stop reasons'!$A$5:$A$60,0)),"Not on the list"))</f>
        <v/>
      </c>
      <c r="I109" s="5" t="n"/>
      <c r="J109" s="5" t="n"/>
    </row>
    <row r="110">
      <c r="A110" s="4" t="n"/>
      <c r="B110" s="5" t="n"/>
      <c r="C110" s="6" t="n"/>
      <c r="D110" s="6" t="n"/>
      <c r="E110" s="5">
        <f>IF(AND(C110&lt;&gt;"",D110&lt;&gt;""),ROUND(MOD(D110-C110,1)*1440,0),"")</f>
        <v/>
      </c>
      <c r="F110" s="5" t="n"/>
      <c r="G110" s="5">
        <f>IF(F110="","",IFERROR(INDEX('Stop reasons'!$B$5:$B$60,MATCH(F110,'Stop reasons'!$A$5:$A$60,0)),"Not on the list"))</f>
        <v/>
      </c>
      <c r="H110" s="5">
        <f>IF(F110="","",IFERROR(INDEX('Stop reasons'!$C$5:$C$60,MATCH(F110,'Stop reasons'!$A$5:$A$60,0)),"Not on the list"))</f>
        <v/>
      </c>
      <c r="I110" s="5" t="n"/>
      <c r="J110" s="5" t="n"/>
    </row>
    <row r="111">
      <c r="A111" s="4" t="n"/>
      <c r="B111" s="5" t="n"/>
      <c r="C111" s="6" t="n"/>
      <c r="D111" s="6" t="n"/>
      <c r="E111" s="5">
        <f>IF(AND(C111&lt;&gt;"",D111&lt;&gt;""),ROUND(MOD(D111-C111,1)*1440,0),"")</f>
        <v/>
      </c>
      <c r="F111" s="5" t="n"/>
      <c r="G111" s="5">
        <f>IF(F111="","",IFERROR(INDEX('Stop reasons'!$B$5:$B$60,MATCH(F111,'Stop reasons'!$A$5:$A$60,0)),"Not on the list"))</f>
        <v/>
      </c>
      <c r="H111" s="5">
        <f>IF(F111="","",IFERROR(INDEX('Stop reasons'!$C$5:$C$60,MATCH(F111,'Stop reasons'!$A$5:$A$60,0)),"Not on the list"))</f>
        <v/>
      </c>
      <c r="I111" s="5" t="n"/>
      <c r="J111" s="5" t="n"/>
    </row>
    <row r="112">
      <c r="A112" s="4" t="n"/>
      <c r="B112" s="5" t="n"/>
      <c r="C112" s="6" t="n"/>
      <c r="D112" s="6" t="n"/>
      <c r="E112" s="5">
        <f>IF(AND(C112&lt;&gt;"",D112&lt;&gt;""),ROUND(MOD(D112-C112,1)*1440,0),"")</f>
        <v/>
      </c>
      <c r="F112" s="5" t="n"/>
      <c r="G112" s="5">
        <f>IF(F112="","",IFERROR(INDEX('Stop reasons'!$B$5:$B$60,MATCH(F112,'Stop reasons'!$A$5:$A$60,0)),"Not on the list"))</f>
        <v/>
      </c>
      <c r="H112" s="5">
        <f>IF(F112="","",IFERROR(INDEX('Stop reasons'!$C$5:$C$60,MATCH(F112,'Stop reasons'!$A$5:$A$60,0)),"Not on the list"))</f>
        <v/>
      </c>
      <c r="I112" s="5" t="n"/>
      <c r="J112" s="5" t="n"/>
    </row>
    <row r="113">
      <c r="A113" s="4" t="n"/>
      <c r="B113" s="5" t="n"/>
      <c r="C113" s="6" t="n"/>
      <c r="D113" s="6" t="n"/>
      <c r="E113" s="5">
        <f>IF(AND(C113&lt;&gt;"",D113&lt;&gt;""),ROUND(MOD(D113-C113,1)*1440,0),"")</f>
        <v/>
      </c>
      <c r="F113" s="5" t="n"/>
      <c r="G113" s="5">
        <f>IF(F113="","",IFERROR(INDEX('Stop reasons'!$B$5:$B$60,MATCH(F113,'Stop reasons'!$A$5:$A$60,0)),"Not on the list"))</f>
        <v/>
      </c>
      <c r="H113" s="5">
        <f>IF(F113="","",IFERROR(INDEX('Stop reasons'!$C$5:$C$60,MATCH(F113,'Stop reasons'!$A$5:$A$60,0)),"Not on the list"))</f>
        <v/>
      </c>
      <c r="I113" s="5" t="n"/>
      <c r="J113" s="5" t="n"/>
    </row>
    <row r="114">
      <c r="A114" s="4" t="n"/>
      <c r="B114" s="5" t="n"/>
      <c r="C114" s="6" t="n"/>
      <c r="D114" s="6" t="n"/>
      <c r="E114" s="5">
        <f>IF(AND(C114&lt;&gt;"",D114&lt;&gt;""),ROUND(MOD(D114-C114,1)*1440,0),"")</f>
        <v/>
      </c>
      <c r="F114" s="5" t="n"/>
      <c r="G114" s="5">
        <f>IF(F114="","",IFERROR(INDEX('Stop reasons'!$B$5:$B$60,MATCH(F114,'Stop reasons'!$A$5:$A$60,0)),"Not on the list"))</f>
        <v/>
      </c>
      <c r="H114" s="5">
        <f>IF(F114="","",IFERROR(INDEX('Stop reasons'!$C$5:$C$60,MATCH(F114,'Stop reasons'!$A$5:$A$60,0)),"Not on the list"))</f>
        <v/>
      </c>
      <c r="I114" s="5" t="n"/>
      <c r="J114" s="5" t="n"/>
    </row>
    <row r="115">
      <c r="A115" s="4" t="n"/>
      <c r="B115" s="5" t="n"/>
      <c r="C115" s="6" t="n"/>
      <c r="D115" s="6" t="n"/>
      <c r="E115" s="5">
        <f>IF(AND(C115&lt;&gt;"",D115&lt;&gt;""),ROUND(MOD(D115-C115,1)*1440,0),"")</f>
        <v/>
      </c>
      <c r="F115" s="5" t="n"/>
      <c r="G115" s="5">
        <f>IF(F115="","",IFERROR(INDEX('Stop reasons'!$B$5:$B$60,MATCH(F115,'Stop reasons'!$A$5:$A$60,0)),"Not on the list"))</f>
        <v/>
      </c>
      <c r="H115" s="5">
        <f>IF(F115="","",IFERROR(INDEX('Stop reasons'!$C$5:$C$60,MATCH(F115,'Stop reasons'!$A$5:$A$60,0)),"Not on the list"))</f>
        <v/>
      </c>
      <c r="I115" s="5" t="n"/>
      <c r="J115" s="5" t="n"/>
    </row>
    <row r="116">
      <c r="A116" s="4" t="n"/>
      <c r="B116" s="5" t="n"/>
      <c r="C116" s="6" t="n"/>
      <c r="D116" s="6" t="n"/>
      <c r="E116" s="5">
        <f>IF(AND(C116&lt;&gt;"",D116&lt;&gt;""),ROUND(MOD(D116-C116,1)*1440,0),"")</f>
        <v/>
      </c>
      <c r="F116" s="5" t="n"/>
      <c r="G116" s="5">
        <f>IF(F116="","",IFERROR(INDEX('Stop reasons'!$B$5:$B$60,MATCH(F116,'Stop reasons'!$A$5:$A$60,0)),"Not on the list"))</f>
        <v/>
      </c>
      <c r="H116" s="5">
        <f>IF(F116="","",IFERROR(INDEX('Stop reasons'!$C$5:$C$60,MATCH(F116,'Stop reasons'!$A$5:$A$60,0)),"Not on the list"))</f>
        <v/>
      </c>
      <c r="I116" s="5" t="n"/>
      <c r="J116" s="5" t="n"/>
    </row>
    <row r="117">
      <c r="A117" s="4" t="n"/>
      <c r="B117" s="5" t="n"/>
      <c r="C117" s="6" t="n"/>
      <c r="D117" s="6" t="n"/>
      <c r="E117" s="5">
        <f>IF(AND(C117&lt;&gt;"",D117&lt;&gt;""),ROUND(MOD(D117-C117,1)*1440,0),"")</f>
        <v/>
      </c>
      <c r="F117" s="5" t="n"/>
      <c r="G117" s="5">
        <f>IF(F117="","",IFERROR(INDEX('Stop reasons'!$B$5:$B$60,MATCH(F117,'Stop reasons'!$A$5:$A$60,0)),"Not on the list"))</f>
        <v/>
      </c>
      <c r="H117" s="5">
        <f>IF(F117="","",IFERROR(INDEX('Stop reasons'!$C$5:$C$60,MATCH(F117,'Stop reasons'!$A$5:$A$60,0)),"Not on the list"))</f>
        <v/>
      </c>
      <c r="I117" s="5" t="n"/>
      <c r="J117" s="5" t="n"/>
    </row>
    <row r="118">
      <c r="A118" s="4" t="n"/>
      <c r="B118" s="5" t="n"/>
      <c r="C118" s="6" t="n"/>
      <c r="D118" s="6" t="n"/>
      <c r="E118" s="5">
        <f>IF(AND(C118&lt;&gt;"",D118&lt;&gt;""),ROUND(MOD(D118-C118,1)*1440,0),"")</f>
        <v/>
      </c>
      <c r="F118" s="5" t="n"/>
      <c r="G118" s="5">
        <f>IF(F118="","",IFERROR(INDEX('Stop reasons'!$B$5:$B$60,MATCH(F118,'Stop reasons'!$A$5:$A$60,0)),"Not on the list"))</f>
        <v/>
      </c>
      <c r="H118" s="5">
        <f>IF(F118="","",IFERROR(INDEX('Stop reasons'!$C$5:$C$60,MATCH(F118,'Stop reasons'!$A$5:$A$60,0)),"Not on the list"))</f>
        <v/>
      </c>
      <c r="I118" s="5" t="n"/>
      <c r="J118" s="5" t="n"/>
    </row>
    <row r="119">
      <c r="A119" s="4" t="n"/>
      <c r="B119" s="5" t="n"/>
      <c r="C119" s="6" t="n"/>
      <c r="D119" s="6" t="n"/>
      <c r="E119" s="5">
        <f>IF(AND(C119&lt;&gt;"",D119&lt;&gt;""),ROUND(MOD(D119-C119,1)*1440,0),"")</f>
        <v/>
      </c>
      <c r="F119" s="5" t="n"/>
      <c r="G119" s="5">
        <f>IF(F119="","",IFERROR(INDEX('Stop reasons'!$B$5:$B$60,MATCH(F119,'Stop reasons'!$A$5:$A$60,0)),"Not on the list"))</f>
        <v/>
      </c>
      <c r="H119" s="5">
        <f>IF(F119="","",IFERROR(INDEX('Stop reasons'!$C$5:$C$60,MATCH(F119,'Stop reasons'!$A$5:$A$60,0)),"Not on the list"))</f>
        <v/>
      </c>
      <c r="I119" s="5" t="n"/>
      <c r="J119" s="5" t="n"/>
    </row>
    <row r="120">
      <c r="A120" s="4" t="n"/>
      <c r="B120" s="5" t="n"/>
      <c r="C120" s="6" t="n"/>
      <c r="D120" s="6" t="n"/>
      <c r="E120" s="5">
        <f>IF(AND(C120&lt;&gt;"",D120&lt;&gt;""),ROUND(MOD(D120-C120,1)*1440,0),"")</f>
        <v/>
      </c>
      <c r="F120" s="5" t="n"/>
      <c r="G120" s="5">
        <f>IF(F120="","",IFERROR(INDEX('Stop reasons'!$B$5:$B$60,MATCH(F120,'Stop reasons'!$A$5:$A$60,0)),"Not on the list"))</f>
        <v/>
      </c>
      <c r="H120" s="5">
        <f>IF(F120="","",IFERROR(INDEX('Stop reasons'!$C$5:$C$60,MATCH(F120,'Stop reasons'!$A$5:$A$60,0)),"Not on the list"))</f>
        <v/>
      </c>
      <c r="I120" s="5" t="n"/>
      <c r="J120" s="5" t="n"/>
    </row>
    <row r="121">
      <c r="A121" s="4" t="n"/>
      <c r="B121" s="5" t="n"/>
      <c r="C121" s="6" t="n"/>
      <c r="D121" s="6" t="n"/>
      <c r="E121" s="5">
        <f>IF(AND(C121&lt;&gt;"",D121&lt;&gt;""),ROUND(MOD(D121-C121,1)*1440,0),"")</f>
        <v/>
      </c>
      <c r="F121" s="5" t="n"/>
      <c r="G121" s="5">
        <f>IF(F121="","",IFERROR(INDEX('Stop reasons'!$B$5:$B$60,MATCH(F121,'Stop reasons'!$A$5:$A$60,0)),"Not on the list"))</f>
        <v/>
      </c>
      <c r="H121" s="5">
        <f>IF(F121="","",IFERROR(INDEX('Stop reasons'!$C$5:$C$60,MATCH(F121,'Stop reasons'!$A$5:$A$60,0)),"Not on the list"))</f>
        <v/>
      </c>
      <c r="I121" s="5" t="n"/>
      <c r="J121" s="5" t="n"/>
    </row>
    <row r="122">
      <c r="A122" s="4" t="n"/>
      <c r="B122" s="5" t="n"/>
      <c r="C122" s="6" t="n"/>
      <c r="D122" s="6" t="n"/>
      <c r="E122" s="5">
        <f>IF(AND(C122&lt;&gt;"",D122&lt;&gt;""),ROUND(MOD(D122-C122,1)*1440,0),"")</f>
        <v/>
      </c>
      <c r="F122" s="5" t="n"/>
      <c r="G122" s="5">
        <f>IF(F122="","",IFERROR(INDEX('Stop reasons'!$B$5:$B$60,MATCH(F122,'Stop reasons'!$A$5:$A$60,0)),"Not on the list"))</f>
        <v/>
      </c>
      <c r="H122" s="5">
        <f>IF(F122="","",IFERROR(INDEX('Stop reasons'!$C$5:$C$60,MATCH(F122,'Stop reasons'!$A$5:$A$60,0)),"Not on the list"))</f>
        <v/>
      </c>
      <c r="I122" s="5" t="n"/>
      <c r="J122" s="5" t="n"/>
    </row>
    <row r="123">
      <c r="A123" s="4" t="n"/>
      <c r="B123" s="5" t="n"/>
      <c r="C123" s="6" t="n"/>
      <c r="D123" s="6" t="n"/>
      <c r="E123" s="5">
        <f>IF(AND(C123&lt;&gt;"",D123&lt;&gt;""),ROUND(MOD(D123-C123,1)*1440,0),"")</f>
        <v/>
      </c>
      <c r="F123" s="5" t="n"/>
      <c r="G123" s="5">
        <f>IF(F123="","",IFERROR(INDEX('Stop reasons'!$B$5:$B$60,MATCH(F123,'Stop reasons'!$A$5:$A$60,0)),"Not on the list"))</f>
        <v/>
      </c>
      <c r="H123" s="5">
        <f>IF(F123="","",IFERROR(INDEX('Stop reasons'!$C$5:$C$60,MATCH(F123,'Stop reasons'!$A$5:$A$60,0)),"Not on the list"))</f>
        <v/>
      </c>
      <c r="I123" s="5" t="n"/>
      <c r="J123" s="5" t="n"/>
    </row>
    <row r="124">
      <c r="A124" s="4" t="n"/>
      <c r="B124" s="5" t="n"/>
      <c r="C124" s="6" t="n"/>
      <c r="D124" s="6" t="n"/>
      <c r="E124" s="5">
        <f>IF(AND(C124&lt;&gt;"",D124&lt;&gt;""),ROUND(MOD(D124-C124,1)*1440,0),"")</f>
        <v/>
      </c>
      <c r="F124" s="5" t="n"/>
      <c r="G124" s="5">
        <f>IF(F124="","",IFERROR(INDEX('Stop reasons'!$B$5:$B$60,MATCH(F124,'Stop reasons'!$A$5:$A$60,0)),"Not on the list"))</f>
        <v/>
      </c>
      <c r="H124" s="5">
        <f>IF(F124="","",IFERROR(INDEX('Stop reasons'!$C$5:$C$60,MATCH(F124,'Stop reasons'!$A$5:$A$60,0)),"Not on the list"))</f>
        <v/>
      </c>
      <c r="I124" s="5" t="n"/>
      <c r="J124" s="5" t="n"/>
    </row>
    <row r="125">
      <c r="A125" s="4" t="n"/>
      <c r="B125" s="5" t="n"/>
      <c r="C125" s="6" t="n"/>
      <c r="D125" s="6" t="n"/>
      <c r="E125" s="5">
        <f>IF(AND(C125&lt;&gt;"",D125&lt;&gt;""),ROUND(MOD(D125-C125,1)*1440,0),"")</f>
        <v/>
      </c>
      <c r="F125" s="5" t="n"/>
      <c r="G125" s="5">
        <f>IF(F125="","",IFERROR(INDEX('Stop reasons'!$B$5:$B$60,MATCH(F125,'Stop reasons'!$A$5:$A$60,0)),"Not on the list"))</f>
        <v/>
      </c>
      <c r="H125" s="5">
        <f>IF(F125="","",IFERROR(INDEX('Stop reasons'!$C$5:$C$60,MATCH(F125,'Stop reasons'!$A$5:$A$60,0)),"Not on the list"))</f>
        <v/>
      </c>
      <c r="I125" s="5" t="n"/>
      <c r="J125" s="5" t="n"/>
    </row>
    <row r="126">
      <c r="A126" s="4" t="n"/>
      <c r="B126" s="5" t="n"/>
      <c r="C126" s="6" t="n"/>
      <c r="D126" s="6" t="n"/>
      <c r="E126" s="5">
        <f>IF(AND(C126&lt;&gt;"",D126&lt;&gt;""),ROUND(MOD(D126-C126,1)*1440,0),"")</f>
        <v/>
      </c>
      <c r="F126" s="5" t="n"/>
      <c r="G126" s="5">
        <f>IF(F126="","",IFERROR(INDEX('Stop reasons'!$B$5:$B$60,MATCH(F126,'Stop reasons'!$A$5:$A$60,0)),"Not on the list"))</f>
        <v/>
      </c>
      <c r="H126" s="5">
        <f>IF(F126="","",IFERROR(INDEX('Stop reasons'!$C$5:$C$60,MATCH(F126,'Stop reasons'!$A$5:$A$60,0)),"Not on the list"))</f>
        <v/>
      </c>
      <c r="I126" s="5" t="n"/>
      <c r="J126" s="5" t="n"/>
    </row>
    <row r="127">
      <c r="A127" s="4" t="n"/>
      <c r="B127" s="5" t="n"/>
      <c r="C127" s="6" t="n"/>
      <c r="D127" s="6" t="n"/>
      <c r="E127" s="5">
        <f>IF(AND(C127&lt;&gt;"",D127&lt;&gt;""),ROUND(MOD(D127-C127,1)*1440,0),"")</f>
        <v/>
      </c>
      <c r="F127" s="5" t="n"/>
      <c r="G127" s="5">
        <f>IF(F127="","",IFERROR(INDEX('Stop reasons'!$B$5:$B$60,MATCH(F127,'Stop reasons'!$A$5:$A$60,0)),"Not on the list"))</f>
        <v/>
      </c>
      <c r="H127" s="5">
        <f>IF(F127="","",IFERROR(INDEX('Stop reasons'!$C$5:$C$60,MATCH(F127,'Stop reasons'!$A$5:$A$60,0)),"Not on the list"))</f>
        <v/>
      </c>
      <c r="I127" s="5" t="n"/>
      <c r="J127" s="5" t="n"/>
    </row>
    <row r="128">
      <c r="A128" s="4" t="n"/>
      <c r="B128" s="5" t="n"/>
      <c r="C128" s="6" t="n"/>
      <c r="D128" s="6" t="n"/>
      <c r="E128" s="5">
        <f>IF(AND(C128&lt;&gt;"",D128&lt;&gt;""),ROUND(MOD(D128-C128,1)*1440,0),"")</f>
        <v/>
      </c>
      <c r="F128" s="5" t="n"/>
      <c r="G128" s="5">
        <f>IF(F128="","",IFERROR(INDEX('Stop reasons'!$B$5:$B$60,MATCH(F128,'Stop reasons'!$A$5:$A$60,0)),"Not on the list"))</f>
        <v/>
      </c>
      <c r="H128" s="5">
        <f>IF(F128="","",IFERROR(INDEX('Stop reasons'!$C$5:$C$60,MATCH(F128,'Stop reasons'!$A$5:$A$60,0)),"Not on the list"))</f>
        <v/>
      </c>
      <c r="I128" s="5" t="n"/>
      <c r="J128" s="5" t="n"/>
    </row>
    <row r="129">
      <c r="A129" s="4" t="n"/>
      <c r="B129" s="5" t="n"/>
      <c r="C129" s="6" t="n"/>
      <c r="D129" s="6" t="n"/>
      <c r="E129" s="5">
        <f>IF(AND(C129&lt;&gt;"",D129&lt;&gt;""),ROUND(MOD(D129-C129,1)*1440,0),"")</f>
        <v/>
      </c>
      <c r="F129" s="5" t="n"/>
      <c r="G129" s="5">
        <f>IF(F129="","",IFERROR(INDEX('Stop reasons'!$B$5:$B$60,MATCH(F129,'Stop reasons'!$A$5:$A$60,0)),"Not on the list"))</f>
        <v/>
      </c>
      <c r="H129" s="5">
        <f>IF(F129="","",IFERROR(INDEX('Stop reasons'!$C$5:$C$60,MATCH(F129,'Stop reasons'!$A$5:$A$60,0)),"Not on the list"))</f>
        <v/>
      </c>
      <c r="I129" s="5" t="n"/>
      <c r="J129" s="5" t="n"/>
    </row>
    <row r="130">
      <c r="A130" s="4" t="n"/>
      <c r="B130" s="5" t="n"/>
      <c r="C130" s="6" t="n"/>
      <c r="D130" s="6" t="n"/>
      <c r="E130" s="5">
        <f>IF(AND(C130&lt;&gt;"",D130&lt;&gt;""),ROUND(MOD(D130-C130,1)*1440,0),"")</f>
        <v/>
      </c>
      <c r="F130" s="5" t="n"/>
      <c r="G130" s="5">
        <f>IF(F130="","",IFERROR(INDEX('Stop reasons'!$B$5:$B$60,MATCH(F130,'Stop reasons'!$A$5:$A$60,0)),"Not on the list"))</f>
        <v/>
      </c>
      <c r="H130" s="5">
        <f>IF(F130="","",IFERROR(INDEX('Stop reasons'!$C$5:$C$60,MATCH(F130,'Stop reasons'!$A$5:$A$60,0)),"Not on the list"))</f>
        <v/>
      </c>
      <c r="I130" s="5" t="n"/>
      <c r="J130" s="5" t="n"/>
    </row>
    <row r="131">
      <c r="A131" s="4" t="n"/>
      <c r="B131" s="5" t="n"/>
      <c r="C131" s="6" t="n"/>
      <c r="D131" s="6" t="n"/>
      <c r="E131" s="5">
        <f>IF(AND(C131&lt;&gt;"",D131&lt;&gt;""),ROUND(MOD(D131-C131,1)*1440,0),"")</f>
        <v/>
      </c>
      <c r="F131" s="5" t="n"/>
      <c r="G131" s="5">
        <f>IF(F131="","",IFERROR(INDEX('Stop reasons'!$B$5:$B$60,MATCH(F131,'Stop reasons'!$A$5:$A$60,0)),"Not on the list"))</f>
        <v/>
      </c>
      <c r="H131" s="5">
        <f>IF(F131="","",IFERROR(INDEX('Stop reasons'!$C$5:$C$60,MATCH(F131,'Stop reasons'!$A$5:$A$60,0)),"Not on the list"))</f>
        <v/>
      </c>
      <c r="I131" s="5" t="n"/>
      <c r="J131" s="5" t="n"/>
    </row>
    <row r="132">
      <c r="A132" s="4" t="n"/>
      <c r="B132" s="5" t="n"/>
      <c r="C132" s="6" t="n"/>
      <c r="D132" s="6" t="n"/>
      <c r="E132" s="5">
        <f>IF(AND(C132&lt;&gt;"",D132&lt;&gt;""),ROUND(MOD(D132-C132,1)*1440,0),"")</f>
        <v/>
      </c>
      <c r="F132" s="5" t="n"/>
      <c r="G132" s="5">
        <f>IF(F132="","",IFERROR(INDEX('Stop reasons'!$B$5:$B$60,MATCH(F132,'Stop reasons'!$A$5:$A$60,0)),"Not on the list"))</f>
        <v/>
      </c>
      <c r="H132" s="5">
        <f>IF(F132="","",IFERROR(INDEX('Stop reasons'!$C$5:$C$60,MATCH(F132,'Stop reasons'!$A$5:$A$60,0)),"Not on the list"))</f>
        <v/>
      </c>
      <c r="I132" s="5" t="n"/>
      <c r="J132" s="5" t="n"/>
    </row>
    <row r="133">
      <c r="A133" s="4" t="n"/>
      <c r="B133" s="5" t="n"/>
      <c r="C133" s="6" t="n"/>
      <c r="D133" s="6" t="n"/>
      <c r="E133" s="5">
        <f>IF(AND(C133&lt;&gt;"",D133&lt;&gt;""),ROUND(MOD(D133-C133,1)*1440,0),"")</f>
        <v/>
      </c>
      <c r="F133" s="5" t="n"/>
      <c r="G133" s="5">
        <f>IF(F133="","",IFERROR(INDEX('Stop reasons'!$B$5:$B$60,MATCH(F133,'Stop reasons'!$A$5:$A$60,0)),"Not on the list"))</f>
        <v/>
      </c>
      <c r="H133" s="5">
        <f>IF(F133="","",IFERROR(INDEX('Stop reasons'!$C$5:$C$60,MATCH(F133,'Stop reasons'!$A$5:$A$60,0)),"Not on the list"))</f>
        <v/>
      </c>
      <c r="I133" s="5" t="n"/>
      <c r="J133" s="5" t="n"/>
    </row>
    <row r="134">
      <c r="A134" s="4" t="n"/>
      <c r="B134" s="5" t="n"/>
      <c r="C134" s="6" t="n"/>
      <c r="D134" s="6" t="n"/>
      <c r="E134" s="5">
        <f>IF(AND(C134&lt;&gt;"",D134&lt;&gt;""),ROUND(MOD(D134-C134,1)*1440,0),"")</f>
        <v/>
      </c>
      <c r="F134" s="5" t="n"/>
      <c r="G134" s="5">
        <f>IF(F134="","",IFERROR(INDEX('Stop reasons'!$B$5:$B$60,MATCH(F134,'Stop reasons'!$A$5:$A$60,0)),"Not on the list"))</f>
        <v/>
      </c>
      <c r="H134" s="5">
        <f>IF(F134="","",IFERROR(INDEX('Stop reasons'!$C$5:$C$60,MATCH(F134,'Stop reasons'!$A$5:$A$60,0)),"Not on the list"))</f>
        <v/>
      </c>
      <c r="I134" s="5" t="n"/>
      <c r="J134" s="5" t="n"/>
    </row>
    <row r="135">
      <c r="A135" s="4" t="n"/>
      <c r="B135" s="5" t="n"/>
      <c r="C135" s="6" t="n"/>
      <c r="D135" s="6" t="n"/>
      <c r="E135" s="5">
        <f>IF(AND(C135&lt;&gt;"",D135&lt;&gt;""),ROUND(MOD(D135-C135,1)*1440,0),"")</f>
        <v/>
      </c>
      <c r="F135" s="5" t="n"/>
      <c r="G135" s="5">
        <f>IF(F135="","",IFERROR(INDEX('Stop reasons'!$B$5:$B$60,MATCH(F135,'Stop reasons'!$A$5:$A$60,0)),"Not on the list"))</f>
        <v/>
      </c>
      <c r="H135" s="5">
        <f>IF(F135="","",IFERROR(INDEX('Stop reasons'!$C$5:$C$60,MATCH(F135,'Stop reasons'!$A$5:$A$60,0)),"Not on the list"))</f>
        <v/>
      </c>
      <c r="I135" s="5" t="n"/>
      <c r="J135" s="5" t="n"/>
    </row>
    <row r="136">
      <c r="A136" s="4" t="n"/>
      <c r="B136" s="5" t="n"/>
      <c r="C136" s="6" t="n"/>
      <c r="D136" s="6" t="n"/>
      <c r="E136" s="5">
        <f>IF(AND(C136&lt;&gt;"",D136&lt;&gt;""),ROUND(MOD(D136-C136,1)*1440,0),"")</f>
        <v/>
      </c>
      <c r="F136" s="5" t="n"/>
      <c r="G136" s="5">
        <f>IF(F136="","",IFERROR(INDEX('Stop reasons'!$B$5:$B$60,MATCH(F136,'Stop reasons'!$A$5:$A$60,0)),"Not on the list"))</f>
        <v/>
      </c>
      <c r="H136" s="5">
        <f>IF(F136="","",IFERROR(INDEX('Stop reasons'!$C$5:$C$60,MATCH(F136,'Stop reasons'!$A$5:$A$60,0)),"Not on the list"))</f>
        <v/>
      </c>
      <c r="I136" s="5" t="n"/>
      <c r="J136" s="5" t="n"/>
    </row>
    <row r="137">
      <c r="A137" s="4" t="n"/>
      <c r="B137" s="5" t="n"/>
      <c r="C137" s="6" t="n"/>
      <c r="D137" s="6" t="n"/>
      <c r="E137" s="5">
        <f>IF(AND(C137&lt;&gt;"",D137&lt;&gt;""),ROUND(MOD(D137-C137,1)*1440,0),"")</f>
        <v/>
      </c>
      <c r="F137" s="5" t="n"/>
      <c r="G137" s="5">
        <f>IF(F137="","",IFERROR(INDEX('Stop reasons'!$B$5:$B$60,MATCH(F137,'Stop reasons'!$A$5:$A$60,0)),"Not on the list"))</f>
        <v/>
      </c>
      <c r="H137" s="5">
        <f>IF(F137="","",IFERROR(INDEX('Stop reasons'!$C$5:$C$60,MATCH(F137,'Stop reasons'!$A$5:$A$60,0)),"Not on the list"))</f>
        <v/>
      </c>
      <c r="I137" s="5" t="n"/>
      <c r="J137" s="5" t="n"/>
    </row>
    <row r="138">
      <c r="A138" s="4" t="n"/>
      <c r="B138" s="5" t="n"/>
      <c r="C138" s="6" t="n"/>
      <c r="D138" s="6" t="n"/>
      <c r="E138" s="5">
        <f>IF(AND(C138&lt;&gt;"",D138&lt;&gt;""),ROUND(MOD(D138-C138,1)*1440,0),"")</f>
        <v/>
      </c>
      <c r="F138" s="5" t="n"/>
      <c r="G138" s="5">
        <f>IF(F138="","",IFERROR(INDEX('Stop reasons'!$B$5:$B$60,MATCH(F138,'Stop reasons'!$A$5:$A$60,0)),"Not on the list"))</f>
        <v/>
      </c>
      <c r="H138" s="5">
        <f>IF(F138="","",IFERROR(INDEX('Stop reasons'!$C$5:$C$60,MATCH(F138,'Stop reasons'!$A$5:$A$60,0)),"Not on the list"))</f>
        <v/>
      </c>
      <c r="I138" s="5" t="n"/>
      <c r="J138" s="5" t="n"/>
    </row>
    <row r="139">
      <c r="A139" s="4" t="n"/>
      <c r="B139" s="5" t="n"/>
      <c r="C139" s="6" t="n"/>
      <c r="D139" s="6" t="n"/>
      <c r="E139" s="5">
        <f>IF(AND(C139&lt;&gt;"",D139&lt;&gt;""),ROUND(MOD(D139-C139,1)*1440,0),"")</f>
        <v/>
      </c>
      <c r="F139" s="5" t="n"/>
      <c r="G139" s="5">
        <f>IF(F139="","",IFERROR(INDEX('Stop reasons'!$B$5:$B$60,MATCH(F139,'Stop reasons'!$A$5:$A$60,0)),"Not on the list"))</f>
        <v/>
      </c>
      <c r="H139" s="5">
        <f>IF(F139="","",IFERROR(INDEX('Stop reasons'!$C$5:$C$60,MATCH(F139,'Stop reasons'!$A$5:$A$60,0)),"Not on the list"))</f>
        <v/>
      </c>
      <c r="I139" s="5" t="n"/>
      <c r="J139" s="5" t="n"/>
    </row>
    <row r="140">
      <c r="A140" s="4" t="n"/>
      <c r="B140" s="5" t="n"/>
      <c r="C140" s="6" t="n"/>
      <c r="D140" s="6" t="n"/>
      <c r="E140" s="5">
        <f>IF(AND(C140&lt;&gt;"",D140&lt;&gt;""),ROUND(MOD(D140-C140,1)*1440,0),"")</f>
        <v/>
      </c>
      <c r="F140" s="5" t="n"/>
      <c r="G140" s="5">
        <f>IF(F140="","",IFERROR(INDEX('Stop reasons'!$B$5:$B$60,MATCH(F140,'Stop reasons'!$A$5:$A$60,0)),"Not on the list"))</f>
        <v/>
      </c>
      <c r="H140" s="5">
        <f>IF(F140="","",IFERROR(INDEX('Stop reasons'!$C$5:$C$60,MATCH(F140,'Stop reasons'!$A$5:$A$60,0)),"Not on the list"))</f>
        <v/>
      </c>
      <c r="I140" s="5" t="n"/>
      <c r="J140" s="5" t="n"/>
    </row>
    <row r="141">
      <c r="A141" s="4" t="n"/>
      <c r="B141" s="5" t="n"/>
      <c r="C141" s="6" t="n"/>
      <c r="D141" s="6" t="n"/>
      <c r="E141" s="5">
        <f>IF(AND(C141&lt;&gt;"",D141&lt;&gt;""),ROUND(MOD(D141-C141,1)*1440,0),"")</f>
        <v/>
      </c>
      <c r="F141" s="5" t="n"/>
      <c r="G141" s="5">
        <f>IF(F141="","",IFERROR(INDEX('Stop reasons'!$B$5:$B$60,MATCH(F141,'Stop reasons'!$A$5:$A$60,0)),"Not on the list"))</f>
        <v/>
      </c>
      <c r="H141" s="5">
        <f>IF(F141="","",IFERROR(INDEX('Stop reasons'!$C$5:$C$60,MATCH(F141,'Stop reasons'!$A$5:$A$60,0)),"Not on the list"))</f>
        <v/>
      </c>
      <c r="I141" s="5" t="n"/>
      <c r="J141" s="5" t="n"/>
    </row>
    <row r="142">
      <c r="A142" s="4" t="n"/>
      <c r="B142" s="5" t="n"/>
      <c r="C142" s="6" t="n"/>
      <c r="D142" s="6" t="n"/>
      <c r="E142" s="5">
        <f>IF(AND(C142&lt;&gt;"",D142&lt;&gt;""),ROUND(MOD(D142-C142,1)*1440,0),"")</f>
        <v/>
      </c>
      <c r="F142" s="5" t="n"/>
      <c r="G142" s="5">
        <f>IF(F142="","",IFERROR(INDEX('Stop reasons'!$B$5:$B$60,MATCH(F142,'Stop reasons'!$A$5:$A$60,0)),"Not on the list"))</f>
        <v/>
      </c>
      <c r="H142" s="5">
        <f>IF(F142="","",IFERROR(INDEX('Stop reasons'!$C$5:$C$60,MATCH(F142,'Stop reasons'!$A$5:$A$60,0)),"Not on the list"))</f>
        <v/>
      </c>
      <c r="I142" s="5" t="n"/>
      <c r="J142" s="5" t="n"/>
    </row>
    <row r="143">
      <c r="A143" s="4" t="n"/>
      <c r="B143" s="5" t="n"/>
      <c r="C143" s="6" t="n"/>
      <c r="D143" s="6" t="n"/>
      <c r="E143" s="5">
        <f>IF(AND(C143&lt;&gt;"",D143&lt;&gt;""),ROUND(MOD(D143-C143,1)*1440,0),"")</f>
        <v/>
      </c>
      <c r="F143" s="5" t="n"/>
      <c r="G143" s="5">
        <f>IF(F143="","",IFERROR(INDEX('Stop reasons'!$B$5:$B$60,MATCH(F143,'Stop reasons'!$A$5:$A$60,0)),"Not on the list"))</f>
        <v/>
      </c>
      <c r="H143" s="5">
        <f>IF(F143="","",IFERROR(INDEX('Stop reasons'!$C$5:$C$60,MATCH(F143,'Stop reasons'!$A$5:$A$60,0)),"Not on the list"))</f>
        <v/>
      </c>
      <c r="I143" s="5" t="n"/>
      <c r="J143" s="5" t="n"/>
    </row>
    <row r="144">
      <c r="A144" s="4" t="n"/>
      <c r="B144" s="5" t="n"/>
      <c r="C144" s="6" t="n"/>
      <c r="D144" s="6" t="n"/>
      <c r="E144" s="5">
        <f>IF(AND(C144&lt;&gt;"",D144&lt;&gt;""),ROUND(MOD(D144-C144,1)*1440,0),"")</f>
        <v/>
      </c>
      <c r="F144" s="5" t="n"/>
      <c r="G144" s="5">
        <f>IF(F144="","",IFERROR(INDEX('Stop reasons'!$B$5:$B$60,MATCH(F144,'Stop reasons'!$A$5:$A$60,0)),"Not on the list"))</f>
        <v/>
      </c>
      <c r="H144" s="5">
        <f>IF(F144="","",IFERROR(INDEX('Stop reasons'!$C$5:$C$60,MATCH(F144,'Stop reasons'!$A$5:$A$60,0)),"Not on the list"))</f>
        <v/>
      </c>
      <c r="I144" s="5" t="n"/>
      <c r="J144" s="5" t="n"/>
    </row>
    <row r="145">
      <c r="A145" s="4" t="n"/>
      <c r="B145" s="5" t="n"/>
      <c r="C145" s="6" t="n"/>
      <c r="D145" s="6" t="n"/>
      <c r="E145" s="5">
        <f>IF(AND(C145&lt;&gt;"",D145&lt;&gt;""),ROUND(MOD(D145-C145,1)*1440,0),"")</f>
        <v/>
      </c>
      <c r="F145" s="5" t="n"/>
      <c r="G145" s="5">
        <f>IF(F145="","",IFERROR(INDEX('Stop reasons'!$B$5:$B$60,MATCH(F145,'Stop reasons'!$A$5:$A$60,0)),"Not on the list"))</f>
        <v/>
      </c>
      <c r="H145" s="5">
        <f>IF(F145="","",IFERROR(INDEX('Stop reasons'!$C$5:$C$60,MATCH(F145,'Stop reasons'!$A$5:$A$60,0)),"Not on the list"))</f>
        <v/>
      </c>
      <c r="I145" s="5" t="n"/>
      <c r="J145" s="5" t="n"/>
    </row>
    <row r="146">
      <c r="A146" s="4" t="n"/>
      <c r="B146" s="5" t="n"/>
      <c r="C146" s="6" t="n"/>
      <c r="D146" s="6" t="n"/>
      <c r="E146" s="5">
        <f>IF(AND(C146&lt;&gt;"",D146&lt;&gt;""),ROUND(MOD(D146-C146,1)*1440,0),"")</f>
        <v/>
      </c>
      <c r="F146" s="5" t="n"/>
      <c r="G146" s="5">
        <f>IF(F146="","",IFERROR(INDEX('Stop reasons'!$B$5:$B$60,MATCH(F146,'Stop reasons'!$A$5:$A$60,0)),"Not on the list"))</f>
        <v/>
      </c>
      <c r="H146" s="5">
        <f>IF(F146="","",IFERROR(INDEX('Stop reasons'!$C$5:$C$60,MATCH(F146,'Stop reasons'!$A$5:$A$60,0)),"Not on the list"))</f>
        <v/>
      </c>
      <c r="I146" s="5" t="n"/>
      <c r="J146" s="5" t="n"/>
    </row>
    <row r="147">
      <c r="A147" s="4" t="n"/>
      <c r="B147" s="5" t="n"/>
      <c r="C147" s="6" t="n"/>
      <c r="D147" s="6" t="n"/>
      <c r="E147" s="5">
        <f>IF(AND(C147&lt;&gt;"",D147&lt;&gt;""),ROUND(MOD(D147-C147,1)*1440,0),"")</f>
        <v/>
      </c>
      <c r="F147" s="5" t="n"/>
      <c r="G147" s="5">
        <f>IF(F147="","",IFERROR(INDEX('Stop reasons'!$B$5:$B$60,MATCH(F147,'Stop reasons'!$A$5:$A$60,0)),"Not on the list"))</f>
        <v/>
      </c>
      <c r="H147" s="5">
        <f>IF(F147="","",IFERROR(INDEX('Stop reasons'!$C$5:$C$60,MATCH(F147,'Stop reasons'!$A$5:$A$60,0)),"Not on the list"))</f>
        <v/>
      </c>
      <c r="I147" s="5" t="n"/>
      <c r="J147" s="5" t="n"/>
    </row>
    <row r="148">
      <c r="A148" s="4" t="n"/>
      <c r="B148" s="5" t="n"/>
      <c r="C148" s="6" t="n"/>
      <c r="D148" s="6" t="n"/>
      <c r="E148" s="5">
        <f>IF(AND(C148&lt;&gt;"",D148&lt;&gt;""),ROUND(MOD(D148-C148,1)*1440,0),"")</f>
        <v/>
      </c>
      <c r="F148" s="5" t="n"/>
      <c r="G148" s="5">
        <f>IF(F148="","",IFERROR(INDEX('Stop reasons'!$B$5:$B$60,MATCH(F148,'Stop reasons'!$A$5:$A$60,0)),"Not on the list"))</f>
        <v/>
      </c>
      <c r="H148" s="5">
        <f>IF(F148="","",IFERROR(INDEX('Stop reasons'!$C$5:$C$60,MATCH(F148,'Stop reasons'!$A$5:$A$60,0)),"Not on the list"))</f>
        <v/>
      </c>
      <c r="I148" s="5" t="n"/>
      <c r="J148" s="5" t="n"/>
    </row>
    <row r="149">
      <c r="A149" s="4" t="n"/>
      <c r="B149" s="5" t="n"/>
      <c r="C149" s="6" t="n"/>
      <c r="D149" s="6" t="n"/>
      <c r="E149" s="5">
        <f>IF(AND(C149&lt;&gt;"",D149&lt;&gt;""),ROUND(MOD(D149-C149,1)*1440,0),"")</f>
        <v/>
      </c>
      <c r="F149" s="5" t="n"/>
      <c r="G149" s="5">
        <f>IF(F149="","",IFERROR(INDEX('Stop reasons'!$B$5:$B$60,MATCH(F149,'Stop reasons'!$A$5:$A$60,0)),"Not on the list"))</f>
        <v/>
      </c>
      <c r="H149" s="5">
        <f>IF(F149="","",IFERROR(INDEX('Stop reasons'!$C$5:$C$60,MATCH(F149,'Stop reasons'!$A$5:$A$60,0)),"Not on the list"))</f>
        <v/>
      </c>
      <c r="I149" s="5" t="n"/>
      <c r="J149" s="5" t="n"/>
    </row>
    <row r="150">
      <c r="A150" s="4" t="n"/>
      <c r="B150" s="5" t="n"/>
      <c r="C150" s="6" t="n"/>
      <c r="D150" s="6" t="n"/>
      <c r="E150" s="5">
        <f>IF(AND(C150&lt;&gt;"",D150&lt;&gt;""),ROUND(MOD(D150-C150,1)*1440,0),"")</f>
        <v/>
      </c>
      <c r="F150" s="5" t="n"/>
      <c r="G150" s="5">
        <f>IF(F150="","",IFERROR(INDEX('Stop reasons'!$B$5:$B$60,MATCH(F150,'Stop reasons'!$A$5:$A$60,0)),"Not on the list"))</f>
        <v/>
      </c>
      <c r="H150" s="5">
        <f>IF(F150="","",IFERROR(INDEX('Stop reasons'!$C$5:$C$60,MATCH(F150,'Stop reasons'!$A$5:$A$60,0)),"Not on the list"))</f>
        <v/>
      </c>
      <c r="I150" s="5" t="n"/>
      <c r="J150" s="5" t="n"/>
    </row>
    <row r="151">
      <c r="A151" s="4" t="n"/>
      <c r="B151" s="5" t="n"/>
      <c r="C151" s="6" t="n"/>
      <c r="D151" s="6" t="n"/>
      <c r="E151" s="5">
        <f>IF(AND(C151&lt;&gt;"",D151&lt;&gt;""),ROUND(MOD(D151-C151,1)*1440,0),"")</f>
        <v/>
      </c>
      <c r="F151" s="5" t="n"/>
      <c r="G151" s="5">
        <f>IF(F151="","",IFERROR(INDEX('Stop reasons'!$B$5:$B$60,MATCH(F151,'Stop reasons'!$A$5:$A$60,0)),"Not on the list"))</f>
        <v/>
      </c>
      <c r="H151" s="5">
        <f>IF(F151="","",IFERROR(INDEX('Stop reasons'!$C$5:$C$60,MATCH(F151,'Stop reasons'!$A$5:$A$60,0)),"Not on the list"))</f>
        <v/>
      </c>
      <c r="I151" s="5" t="n"/>
      <c r="J151" s="5" t="n"/>
    </row>
    <row r="152">
      <c r="A152" s="4" t="n"/>
      <c r="B152" s="5" t="n"/>
      <c r="C152" s="6" t="n"/>
      <c r="D152" s="6" t="n"/>
      <c r="E152" s="5">
        <f>IF(AND(C152&lt;&gt;"",D152&lt;&gt;""),ROUND(MOD(D152-C152,1)*1440,0),"")</f>
        <v/>
      </c>
      <c r="F152" s="5" t="n"/>
      <c r="G152" s="5">
        <f>IF(F152="","",IFERROR(INDEX('Stop reasons'!$B$5:$B$60,MATCH(F152,'Stop reasons'!$A$5:$A$60,0)),"Not on the list"))</f>
        <v/>
      </c>
      <c r="H152" s="5">
        <f>IF(F152="","",IFERROR(INDEX('Stop reasons'!$C$5:$C$60,MATCH(F152,'Stop reasons'!$A$5:$A$60,0)),"Not on the list"))</f>
        <v/>
      </c>
      <c r="I152" s="5" t="n"/>
      <c r="J152" s="5" t="n"/>
    </row>
    <row r="153">
      <c r="A153" s="4" t="n"/>
      <c r="B153" s="5" t="n"/>
      <c r="C153" s="6" t="n"/>
      <c r="D153" s="6" t="n"/>
      <c r="E153" s="5">
        <f>IF(AND(C153&lt;&gt;"",D153&lt;&gt;""),ROUND(MOD(D153-C153,1)*1440,0),"")</f>
        <v/>
      </c>
      <c r="F153" s="5" t="n"/>
      <c r="G153" s="5">
        <f>IF(F153="","",IFERROR(INDEX('Stop reasons'!$B$5:$B$60,MATCH(F153,'Stop reasons'!$A$5:$A$60,0)),"Not on the list"))</f>
        <v/>
      </c>
      <c r="H153" s="5">
        <f>IF(F153="","",IFERROR(INDEX('Stop reasons'!$C$5:$C$60,MATCH(F153,'Stop reasons'!$A$5:$A$60,0)),"Not on the list"))</f>
        <v/>
      </c>
      <c r="I153" s="5" t="n"/>
      <c r="J153" s="5" t="n"/>
    </row>
    <row r="154">
      <c r="A154" s="4" t="n"/>
      <c r="B154" s="5" t="n"/>
      <c r="C154" s="6" t="n"/>
      <c r="D154" s="6" t="n"/>
      <c r="E154" s="5">
        <f>IF(AND(C154&lt;&gt;"",D154&lt;&gt;""),ROUND(MOD(D154-C154,1)*1440,0),"")</f>
        <v/>
      </c>
      <c r="F154" s="5" t="n"/>
      <c r="G154" s="5">
        <f>IF(F154="","",IFERROR(INDEX('Stop reasons'!$B$5:$B$60,MATCH(F154,'Stop reasons'!$A$5:$A$60,0)),"Not on the list"))</f>
        <v/>
      </c>
      <c r="H154" s="5">
        <f>IF(F154="","",IFERROR(INDEX('Stop reasons'!$C$5:$C$60,MATCH(F154,'Stop reasons'!$A$5:$A$60,0)),"Not on the list"))</f>
        <v/>
      </c>
      <c r="I154" s="5" t="n"/>
      <c r="J154" s="5" t="n"/>
    </row>
    <row r="155">
      <c r="A155" s="4" t="n"/>
      <c r="B155" s="5" t="n"/>
      <c r="C155" s="6" t="n"/>
      <c r="D155" s="6" t="n"/>
      <c r="E155" s="5">
        <f>IF(AND(C155&lt;&gt;"",D155&lt;&gt;""),ROUND(MOD(D155-C155,1)*1440,0),"")</f>
        <v/>
      </c>
      <c r="F155" s="5" t="n"/>
      <c r="G155" s="5">
        <f>IF(F155="","",IFERROR(INDEX('Stop reasons'!$B$5:$B$60,MATCH(F155,'Stop reasons'!$A$5:$A$60,0)),"Not on the list"))</f>
        <v/>
      </c>
      <c r="H155" s="5">
        <f>IF(F155="","",IFERROR(INDEX('Stop reasons'!$C$5:$C$60,MATCH(F155,'Stop reasons'!$A$5:$A$60,0)),"Not on the list"))</f>
        <v/>
      </c>
      <c r="I155" s="5" t="n"/>
      <c r="J155" s="5" t="n"/>
    </row>
    <row r="156">
      <c r="A156" s="4" t="n"/>
      <c r="B156" s="5" t="n"/>
      <c r="C156" s="6" t="n"/>
      <c r="D156" s="6" t="n"/>
      <c r="E156" s="5">
        <f>IF(AND(C156&lt;&gt;"",D156&lt;&gt;""),ROUND(MOD(D156-C156,1)*1440,0),"")</f>
        <v/>
      </c>
      <c r="F156" s="5" t="n"/>
      <c r="G156" s="5">
        <f>IF(F156="","",IFERROR(INDEX('Stop reasons'!$B$5:$B$60,MATCH(F156,'Stop reasons'!$A$5:$A$60,0)),"Not on the list"))</f>
        <v/>
      </c>
      <c r="H156" s="5">
        <f>IF(F156="","",IFERROR(INDEX('Stop reasons'!$C$5:$C$60,MATCH(F156,'Stop reasons'!$A$5:$A$60,0)),"Not on the list"))</f>
        <v/>
      </c>
      <c r="I156" s="5" t="n"/>
      <c r="J156" s="5" t="n"/>
    </row>
    <row r="157">
      <c r="A157" s="4" t="n"/>
      <c r="B157" s="5" t="n"/>
      <c r="C157" s="6" t="n"/>
      <c r="D157" s="6" t="n"/>
      <c r="E157" s="5">
        <f>IF(AND(C157&lt;&gt;"",D157&lt;&gt;""),ROUND(MOD(D157-C157,1)*1440,0),"")</f>
        <v/>
      </c>
      <c r="F157" s="5" t="n"/>
      <c r="G157" s="5">
        <f>IF(F157="","",IFERROR(INDEX('Stop reasons'!$B$5:$B$60,MATCH(F157,'Stop reasons'!$A$5:$A$60,0)),"Not on the list"))</f>
        <v/>
      </c>
      <c r="H157" s="5">
        <f>IF(F157="","",IFERROR(INDEX('Stop reasons'!$C$5:$C$60,MATCH(F157,'Stop reasons'!$A$5:$A$60,0)),"Not on the list"))</f>
        <v/>
      </c>
      <c r="I157" s="5" t="n"/>
      <c r="J157" s="5" t="n"/>
    </row>
    <row r="158">
      <c r="A158" s="4" t="n"/>
      <c r="B158" s="5" t="n"/>
      <c r="C158" s="6" t="n"/>
      <c r="D158" s="6" t="n"/>
      <c r="E158" s="5">
        <f>IF(AND(C158&lt;&gt;"",D158&lt;&gt;""),ROUND(MOD(D158-C158,1)*1440,0),"")</f>
        <v/>
      </c>
      <c r="F158" s="5" t="n"/>
      <c r="G158" s="5">
        <f>IF(F158="","",IFERROR(INDEX('Stop reasons'!$B$5:$B$60,MATCH(F158,'Stop reasons'!$A$5:$A$60,0)),"Not on the list"))</f>
        <v/>
      </c>
      <c r="H158" s="5">
        <f>IF(F158="","",IFERROR(INDEX('Stop reasons'!$C$5:$C$60,MATCH(F158,'Stop reasons'!$A$5:$A$60,0)),"Not on the list"))</f>
        <v/>
      </c>
      <c r="I158" s="5" t="n"/>
      <c r="J158" s="5" t="n"/>
    </row>
    <row r="159">
      <c r="A159" s="4" t="n"/>
      <c r="B159" s="5" t="n"/>
      <c r="C159" s="6" t="n"/>
      <c r="D159" s="6" t="n"/>
      <c r="E159" s="5">
        <f>IF(AND(C159&lt;&gt;"",D159&lt;&gt;""),ROUND(MOD(D159-C159,1)*1440,0),"")</f>
        <v/>
      </c>
      <c r="F159" s="5" t="n"/>
      <c r="G159" s="5">
        <f>IF(F159="","",IFERROR(INDEX('Stop reasons'!$B$5:$B$60,MATCH(F159,'Stop reasons'!$A$5:$A$60,0)),"Not on the list"))</f>
        <v/>
      </c>
      <c r="H159" s="5">
        <f>IF(F159="","",IFERROR(INDEX('Stop reasons'!$C$5:$C$60,MATCH(F159,'Stop reasons'!$A$5:$A$60,0)),"Not on the list"))</f>
        <v/>
      </c>
      <c r="I159" s="5" t="n"/>
      <c r="J159" s="5" t="n"/>
    </row>
    <row r="160">
      <c r="A160" s="4" t="n"/>
      <c r="B160" s="5" t="n"/>
      <c r="C160" s="6" t="n"/>
      <c r="D160" s="6" t="n"/>
      <c r="E160" s="5">
        <f>IF(AND(C160&lt;&gt;"",D160&lt;&gt;""),ROUND(MOD(D160-C160,1)*1440,0),"")</f>
        <v/>
      </c>
      <c r="F160" s="5" t="n"/>
      <c r="G160" s="5">
        <f>IF(F160="","",IFERROR(INDEX('Stop reasons'!$B$5:$B$60,MATCH(F160,'Stop reasons'!$A$5:$A$60,0)),"Not on the list"))</f>
        <v/>
      </c>
      <c r="H160" s="5">
        <f>IF(F160="","",IFERROR(INDEX('Stop reasons'!$C$5:$C$60,MATCH(F160,'Stop reasons'!$A$5:$A$60,0)),"Not on the list"))</f>
        <v/>
      </c>
      <c r="I160" s="5" t="n"/>
      <c r="J160" s="5" t="n"/>
    </row>
    <row r="161">
      <c r="A161" s="4" t="n"/>
      <c r="B161" s="5" t="n"/>
      <c r="C161" s="6" t="n"/>
      <c r="D161" s="6" t="n"/>
      <c r="E161" s="5">
        <f>IF(AND(C161&lt;&gt;"",D161&lt;&gt;""),ROUND(MOD(D161-C161,1)*1440,0),"")</f>
        <v/>
      </c>
      <c r="F161" s="5" t="n"/>
      <c r="G161" s="5">
        <f>IF(F161="","",IFERROR(INDEX('Stop reasons'!$B$5:$B$60,MATCH(F161,'Stop reasons'!$A$5:$A$60,0)),"Not on the list"))</f>
        <v/>
      </c>
      <c r="H161" s="5">
        <f>IF(F161="","",IFERROR(INDEX('Stop reasons'!$C$5:$C$60,MATCH(F161,'Stop reasons'!$A$5:$A$60,0)),"Not on the list"))</f>
        <v/>
      </c>
      <c r="I161" s="5" t="n"/>
      <c r="J161" s="5" t="n"/>
    </row>
    <row r="162">
      <c r="A162" s="4" t="n"/>
      <c r="B162" s="5" t="n"/>
      <c r="C162" s="6" t="n"/>
      <c r="D162" s="6" t="n"/>
      <c r="E162" s="5">
        <f>IF(AND(C162&lt;&gt;"",D162&lt;&gt;""),ROUND(MOD(D162-C162,1)*1440,0),"")</f>
        <v/>
      </c>
      <c r="F162" s="5" t="n"/>
      <c r="G162" s="5">
        <f>IF(F162="","",IFERROR(INDEX('Stop reasons'!$B$5:$B$60,MATCH(F162,'Stop reasons'!$A$5:$A$60,0)),"Not on the list"))</f>
        <v/>
      </c>
      <c r="H162" s="5">
        <f>IF(F162="","",IFERROR(INDEX('Stop reasons'!$C$5:$C$60,MATCH(F162,'Stop reasons'!$A$5:$A$60,0)),"Not on the list"))</f>
        <v/>
      </c>
      <c r="I162" s="5" t="n"/>
      <c r="J162" s="5" t="n"/>
    </row>
    <row r="163">
      <c r="A163" s="4" t="n"/>
      <c r="B163" s="5" t="n"/>
      <c r="C163" s="6" t="n"/>
      <c r="D163" s="6" t="n"/>
      <c r="E163" s="5">
        <f>IF(AND(C163&lt;&gt;"",D163&lt;&gt;""),ROUND(MOD(D163-C163,1)*1440,0),"")</f>
        <v/>
      </c>
      <c r="F163" s="5" t="n"/>
      <c r="G163" s="5">
        <f>IF(F163="","",IFERROR(INDEX('Stop reasons'!$B$5:$B$60,MATCH(F163,'Stop reasons'!$A$5:$A$60,0)),"Not on the list"))</f>
        <v/>
      </c>
      <c r="H163" s="5">
        <f>IF(F163="","",IFERROR(INDEX('Stop reasons'!$C$5:$C$60,MATCH(F163,'Stop reasons'!$A$5:$A$60,0)),"Not on the list"))</f>
        <v/>
      </c>
      <c r="I163" s="5" t="n"/>
      <c r="J163" s="5" t="n"/>
    </row>
    <row r="164">
      <c r="A164" s="4" t="n"/>
      <c r="B164" s="5" t="n"/>
      <c r="C164" s="6" t="n"/>
      <c r="D164" s="6" t="n"/>
      <c r="E164" s="5">
        <f>IF(AND(C164&lt;&gt;"",D164&lt;&gt;""),ROUND(MOD(D164-C164,1)*1440,0),"")</f>
        <v/>
      </c>
      <c r="F164" s="5" t="n"/>
      <c r="G164" s="5">
        <f>IF(F164="","",IFERROR(INDEX('Stop reasons'!$B$5:$B$60,MATCH(F164,'Stop reasons'!$A$5:$A$60,0)),"Not on the list"))</f>
        <v/>
      </c>
      <c r="H164" s="5">
        <f>IF(F164="","",IFERROR(INDEX('Stop reasons'!$C$5:$C$60,MATCH(F164,'Stop reasons'!$A$5:$A$60,0)),"Not on the list"))</f>
        <v/>
      </c>
      <c r="I164" s="5" t="n"/>
      <c r="J164" s="5" t="n"/>
    </row>
    <row r="165">
      <c r="A165" s="4" t="n"/>
      <c r="B165" s="5" t="n"/>
      <c r="C165" s="6" t="n"/>
      <c r="D165" s="6" t="n"/>
      <c r="E165" s="5">
        <f>IF(AND(C165&lt;&gt;"",D165&lt;&gt;""),ROUND(MOD(D165-C165,1)*1440,0),"")</f>
        <v/>
      </c>
      <c r="F165" s="5" t="n"/>
      <c r="G165" s="5">
        <f>IF(F165="","",IFERROR(INDEX('Stop reasons'!$B$5:$B$60,MATCH(F165,'Stop reasons'!$A$5:$A$60,0)),"Not on the list"))</f>
        <v/>
      </c>
      <c r="H165" s="5">
        <f>IF(F165="","",IFERROR(INDEX('Stop reasons'!$C$5:$C$60,MATCH(F165,'Stop reasons'!$A$5:$A$60,0)),"Not on the list"))</f>
        <v/>
      </c>
      <c r="I165" s="5" t="n"/>
      <c r="J165" s="5" t="n"/>
    </row>
    <row r="166">
      <c r="A166" s="4" t="n"/>
      <c r="B166" s="5" t="n"/>
      <c r="C166" s="6" t="n"/>
      <c r="D166" s="6" t="n"/>
      <c r="E166" s="5">
        <f>IF(AND(C166&lt;&gt;"",D166&lt;&gt;""),ROUND(MOD(D166-C166,1)*1440,0),"")</f>
        <v/>
      </c>
      <c r="F166" s="5" t="n"/>
      <c r="G166" s="5">
        <f>IF(F166="","",IFERROR(INDEX('Stop reasons'!$B$5:$B$60,MATCH(F166,'Stop reasons'!$A$5:$A$60,0)),"Not on the list"))</f>
        <v/>
      </c>
      <c r="H166" s="5">
        <f>IF(F166="","",IFERROR(INDEX('Stop reasons'!$C$5:$C$60,MATCH(F166,'Stop reasons'!$A$5:$A$60,0)),"Not on the list"))</f>
        <v/>
      </c>
      <c r="I166" s="5" t="n"/>
      <c r="J166" s="5" t="n"/>
    </row>
    <row r="167">
      <c r="A167" s="4" t="n"/>
      <c r="B167" s="5" t="n"/>
      <c r="C167" s="6" t="n"/>
      <c r="D167" s="6" t="n"/>
      <c r="E167" s="5">
        <f>IF(AND(C167&lt;&gt;"",D167&lt;&gt;""),ROUND(MOD(D167-C167,1)*1440,0),"")</f>
        <v/>
      </c>
      <c r="F167" s="5" t="n"/>
      <c r="G167" s="5">
        <f>IF(F167="","",IFERROR(INDEX('Stop reasons'!$B$5:$B$60,MATCH(F167,'Stop reasons'!$A$5:$A$60,0)),"Not on the list"))</f>
        <v/>
      </c>
      <c r="H167" s="5">
        <f>IF(F167="","",IFERROR(INDEX('Stop reasons'!$C$5:$C$60,MATCH(F167,'Stop reasons'!$A$5:$A$60,0)),"Not on the list"))</f>
        <v/>
      </c>
      <c r="I167" s="5" t="n"/>
      <c r="J167" s="5" t="n"/>
    </row>
    <row r="168">
      <c r="A168" s="4" t="n"/>
      <c r="B168" s="5" t="n"/>
      <c r="C168" s="6" t="n"/>
      <c r="D168" s="6" t="n"/>
      <c r="E168" s="5">
        <f>IF(AND(C168&lt;&gt;"",D168&lt;&gt;""),ROUND(MOD(D168-C168,1)*1440,0),"")</f>
        <v/>
      </c>
      <c r="F168" s="5" t="n"/>
      <c r="G168" s="5">
        <f>IF(F168="","",IFERROR(INDEX('Stop reasons'!$B$5:$B$60,MATCH(F168,'Stop reasons'!$A$5:$A$60,0)),"Not on the list"))</f>
        <v/>
      </c>
      <c r="H168" s="5">
        <f>IF(F168="","",IFERROR(INDEX('Stop reasons'!$C$5:$C$60,MATCH(F168,'Stop reasons'!$A$5:$A$60,0)),"Not on the list"))</f>
        <v/>
      </c>
      <c r="I168" s="5" t="n"/>
      <c r="J168" s="5" t="n"/>
    </row>
    <row r="169">
      <c r="A169" s="4" t="n"/>
      <c r="B169" s="5" t="n"/>
      <c r="C169" s="6" t="n"/>
      <c r="D169" s="6" t="n"/>
      <c r="E169" s="5">
        <f>IF(AND(C169&lt;&gt;"",D169&lt;&gt;""),ROUND(MOD(D169-C169,1)*1440,0),"")</f>
        <v/>
      </c>
      <c r="F169" s="5" t="n"/>
      <c r="G169" s="5">
        <f>IF(F169="","",IFERROR(INDEX('Stop reasons'!$B$5:$B$60,MATCH(F169,'Stop reasons'!$A$5:$A$60,0)),"Not on the list"))</f>
        <v/>
      </c>
      <c r="H169" s="5">
        <f>IF(F169="","",IFERROR(INDEX('Stop reasons'!$C$5:$C$60,MATCH(F169,'Stop reasons'!$A$5:$A$60,0)),"Not on the list"))</f>
        <v/>
      </c>
      <c r="I169" s="5" t="n"/>
      <c r="J169" s="5" t="n"/>
    </row>
    <row r="170">
      <c r="A170" s="4" t="n"/>
      <c r="B170" s="5" t="n"/>
      <c r="C170" s="6" t="n"/>
      <c r="D170" s="6" t="n"/>
      <c r="E170" s="5">
        <f>IF(AND(C170&lt;&gt;"",D170&lt;&gt;""),ROUND(MOD(D170-C170,1)*1440,0),"")</f>
        <v/>
      </c>
      <c r="F170" s="5" t="n"/>
      <c r="G170" s="5">
        <f>IF(F170="","",IFERROR(INDEX('Stop reasons'!$B$5:$B$60,MATCH(F170,'Stop reasons'!$A$5:$A$60,0)),"Not on the list"))</f>
        <v/>
      </c>
      <c r="H170" s="5">
        <f>IF(F170="","",IFERROR(INDEX('Stop reasons'!$C$5:$C$60,MATCH(F170,'Stop reasons'!$A$5:$A$60,0)),"Not on the list"))</f>
        <v/>
      </c>
      <c r="I170" s="5" t="n"/>
      <c r="J170" s="5" t="n"/>
    </row>
    <row r="171">
      <c r="A171" s="4" t="n"/>
      <c r="B171" s="5" t="n"/>
      <c r="C171" s="6" t="n"/>
      <c r="D171" s="6" t="n"/>
      <c r="E171" s="5">
        <f>IF(AND(C171&lt;&gt;"",D171&lt;&gt;""),ROUND(MOD(D171-C171,1)*1440,0),"")</f>
        <v/>
      </c>
      <c r="F171" s="5" t="n"/>
      <c r="G171" s="5">
        <f>IF(F171="","",IFERROR(INDEX('Stop reasons'!$B$5:$B$60,MATCH(F171,'Stop reasons'!$A$5:$A$60,0)),"Not on the list"))</f>
        <v/>
      </c>
      <c r="H171" s="5">
        <f>IF(F171="","",IFERROR(INDEX('Stop reasons'!$C$5:$C$60,MATCH(F171,'Stop reasons'!$A$5:$A$60,0)),"Not on the list"))</f>
        <v/>
      </c>
      <c r="I171" s="5" t="n"/>
      <c r="J171" s="5" t="n"/>
    </row>
    <row r="172">
      <c r="A172" s="4" t="n"/>
      <c r="B172" s="5" t="n"/>
      <c r="C172" s="6" t="n"/>
      <c r="D172" s="6" t="n"/>
      <c r="E172" s="5">
        <f>IF(AND(C172&lt;&gt;"",D172&lt;&gt;""),ROUND(MOD(D172-C172,1)*1440,0),"")</f>
        <v/>
      </c>
      <c r="F172" s="5" t="n"/>
      <c r="G172" s="5">
        <f>IF(F172="","",IFERROR(INDEX('Stop reasons'!$B$5:$B$60,MATCH(F172,'Stop reasons'!$A$5:$A$60,0)),"Not on the list"))</f>
        <v/>
      </c>
      <c r="H172" s="5">
        <f>IF(F172="","",IFERROR(INDEX('Stop reasons'!$C$5:$C$60,MATCH(F172,'Stop reasons'!$A$5:$A$60,0)),"Not on the list"))</f>
        <v/>
      </c>
      <c r="I172" s="5" t="n"/>
      <c r="J172" s="5" t="n"/>
    </row>
    <row r="173">
      <c r="A173" s="4" t="n"/>
      <c r="B173" s="5" t="n"/>
      <c r="C173" s="6" t="n"/>
      <c r="D173" s="6" t="n"/>
      <c r="E173" s="5">
        <f>IF(AND(C173&lt;&gt;"",D173&lt;&gt;""),ROUND(MOD(D173-C173,1)*1440,0),"")</f>
        <v/>
      </c>
      <c r="F173" s="5" t="n"/>
      <c r="G173" s="5">
        <f>IF(F173="","",IFERROR(INDEX('Stop reasons'!$B$5:$B$60,MATCH(F173,'Stop reasons'!$A$5:$A$60,0)),"Not on the list"))</f>
        <v/>
      </c>
      <c r="H173" s="5">
        <f>IF(F173="","",IFERROR(INDEX('Stop reasons'!$C$5:$C$60,MATCH(F173,'Stop reasons'!$A$5:$A$60,0)),"Not on the list"))</f>
        <v/>
      </c>
      <c r="I173" s="5" t="n"/>
      <c r="J173" s="5" t="n"/>
    </row>
    <row r="174">
      <c r="A174" s="4" t="n"/>
      <c r="B174" s="5" t="n"/>
      <c r="C174" s="6" t="n"/>
      <c r="D174" s="6" t="n"/>
      <c r="E174" s="5">
        <f>IF(AND(C174&lt;&gt;"",D174&lt;&gt;""),ROUND(MOD(D174-C174,1)*1440,0),"")</f>
        <v/>
      </c>
      <c r="F174" s="5" t="n"/>
      <c r="G174" s="5">
        <f>IF(F174="","",IFERROR(INDEX('Stop reasons'!$B$5:$B$60,MATCH(F174,'Stop reasons'!$A$5:$A$60,0)),"Not on the list"))</f>
        <v/>
      </c>
      <c r="H174" s="5">
        <f>IF(F174="","",IFERROR(INDEX('Stop reasons'!$C$5:$C$60,MATCH(F174,'Stop reasons'!$A$5:$A$60,0)),"Not on the list"))</f>
        <v/>
      </c>
      <c r="I174" s="5" t="n"/>
      <c r="J174" s="5" t="n"/>
    </row>
    <row r="175">
      <c r="A175" s="4" t="n"/>
      <c r="B175" s="5" t="n"/>
      <c r="C175" s="6" t="n"/>
      <c r="D175" s="6" t="n"/>
      <c r="E175" s="5">
        <f>IF(AND(C175&lt;&gt;"",D175&lt;&gt;""),ROUND(MOD(D175-C175,1)*1440,0),"")</f>
        <v/>
      </c>
      <c r="F175" s="5" t="n"/>
      <c r="G175" s="5">
        <f>IF(F175="","",IFERROR(INDEX('Stop reasons'!$B$5:$B$60,MATCH(F175,'Stop reasons'!$A$5:$A$60,0)),"Not on the list"))</f>
        <v/>
      </c>
      <c r="H175" s="5">
        <f>IF(F175="","",IFERROR(INDEX('Stop reasons'!$C$5:$C$60,MATCH(F175,'Stop reasons'!$A$5:$A$60,0)),"Not on the list"))</f>
        <v/>
      </c>
      <c r="I175" s="5" t="n"/>
      <c r="J175" s="5" t="n"/>
    </row>
    <row r="176">
      <c r="A176" s="4" t="n"/>
      <c r="B176" s="5" t="n"/>
      <c r="C176" s="6" t="n"/>
      <c r="D176" s="6" t="n"/>
      <c r="E176" s="5">
        <f>IF(AND(C176&lt;&gt;"",D176&lt;&gt;""),ROUND(MOD(D176-C176,1)*1440,0),"")</f>
        <v/>
      </c>
      <c r="F176" s="5" t="n"/>
      <c r="G176" s="5">
        <f>IF(F176="","",IFERROR(INDEX('Stop reasons'!$B$5:$B$60,MATCH(F176,'Stop reasons'!$A$5:$A$60,0)),"Not on the list"))</f>
        <v/>
      </c>
      <c r="H176" s="5">
        <f>IF(F176="","",IFERROR(INDEX('Stop reasons'!$C$5:$C$60,MATCH(F176,'Stop reasons'!$A$5:$A$60,0)),"Not on the list"))</f>
        <v/>
      </c>
      <c r="I176" s="5" t="n"/>
      <c r="J176" s="5" t="n"/>
    </row>
    <row r="177">
      <c r="A177" s="4" t="n"/>
      <c r="B177" s="5" t="n"/>
      <c r="C177" s="6" t="n"/>
      <c r="D177" s="6" t="n"/>
      <c r="E177" s="5">
        <f>IF(AND(C177&lt;&gt;"",D177&lt;&gt;""),ROUND(MOD(D177-C177,1)*1440,0),"")</f>
        <v/>
      </c>
      <c r="F177" s="5" t="n"/>
      <c r="G177" s="5">
        <f>IF(F177="","",IFERROR(INDEX('Stop reasons'!$B$5:$B$60,MATCH(F177,'Stop reasons'!$A$5:$A$60,0)),"Not on the list"))</f>
        <v/>
      </c>
      <c r="H177" s="5">
        <f>IF(F177="","",IFERROR(INDEX('Stop reasons'!$C$5:$C$60,MATCH(F177,'Stop reasons'!$A$5:$A$60,0)),"Not on the list"))</f>
        <v/>
      </c>
      <c r="I177" s="5" t="n"/>
      <c r="J177" s="5" t="n"/>
    </row>
    <row r="178">
      <c r="A178" s="4" t="n"/>
      <c r="B178" s="5" t="n"/>
      <c r="C178" s="6" t="n"/>
      <c r="D178" s="6" t="n"/>
      <c r="E178" s="5">
        <f>IF(AND(C178&lt;&gt;"",D178&lt;&gt;""),ROUND(MOD(D178-C178,1)*1440,0),"")</f>
        <v/>
      </c>
      <c r="F178" s="5" t="n"/>
      <c r="G178" s="5">
        <f>IF(F178="","",IFERROR(INDEX('Stop reasons'!$B$5:$B$60,MATCH(F178,'Stop reasons'!$A$5:$A$60,0)),"Not on the list"))</f>
        <v/>
      </c>
      <c r="H178" s="5">
        <f>IF(F178="","",IFERROR(INDEX('Stop reasons'!$C$5:$C$60,MATCH(F178,'Stop reasons'!$A$5:$A$60,0)),"Not on the list"))</f>
        <v/>
      </c>
      <c r="I178" s="5" t="n"/>
      <c r="J178" s="5" t="n"/>
    </row>
    <row r="179">
      <c r="A179" s="4" t="n"/>
      <c r="B179" s="5" t="n"/>
      <c r="C179" s="6" t="n"/>
      <c r="D179" s="6" t="n"/>
      <c r="E179" s="5">
        <f>IF(AND(C179&lt;&gt;"",D179&lt;&gt;""),ROUND(MOD(D179-C179,1)*1440,0),"")</f>
        <v/>
      </c>
      <c r="F179" s="5" t="n"/>
      <c r="G179" s="5">
        <f>IF(F179="","",IFERROR(INDEX('Stop reasons'!$B$5:$B$60,MATCH(F179,'Stop reasons'!$A$5:$A$60,0)),"Not on the list"))</f>
        <v/>
      </c>
      <c r="H179" s="5">
        <f>IF(F179="","",IFERROR(INDEX('Stop reasons'!$C$5:$C$60,MATCH(F179,'Stop reasons'!$A$5:$A$60,0)),"Not on the list"))</f>
        <v/>
      </c>
      <c r="I179" s="5" t="n"/>
      <c r="J179" s="5" t="n"/>
    </row>
    <row r="180">
      <c r="A180" s="4" t="n"/>
      <c r="B180" s="5" t="n"/>
      <c r="C180" s="6" t="n"/>
      <c r="D180" s="6" t="n"/>
      <c r="E180" s="5">
        <f>IF(AND(C180&lt;&gt;"",D180&lt;&gt;""),ROUND(MOD(D180-C180,1)*1440,0),"")</f>
        <v/>
      </c>
      <c r="F180" s="5" t="n"/>
      <c r="G180" s="5">
        <f>IF(F180="","",IFERROR(INDEX('Stop reasons'!$B$5:$B$60,MATCH(F180,'Stop reasons'!$A$5:$A$60,0)),"Not on the list"))</f>
        <v/>
      </c>
      <c r="H180" s="5">
        <f>IF(F180="","",IFERROR(INDEX('Stop reasons'!$C$5:$C$60,MATCH(F180,'Stop reasons'!$A$5:$A$60,0)),"Not on the list"))</f>
        <v/>
      </c>
      <c r="I180" s="5" t="n"/>
      <c r="J180" s="5" t="n"/>
    </row>
    <row r="181">
      <c r="A181" s="4" t="n"/>
      <c r="B181" s="5" t="n"/>
      <c r="C181" s="6" t="n"/>
      <c r="D181" s="6" t="n"/>
      <c r="E181" s="5">
        <f>IF(AND(C181&lt;&gt;"",D181&lt;&gt;""),ROUND(MOD(D181-C181,1)*1440,0),"")</f>
        <v/>
      </c>
      <c r="F181" s="5" t="n"/>
      <c r="G181" s="5">
        <f>IF(F181="","",IFERROR(INDEX('Stop reasons'!$B$5:$B$60,MATCH(F181,'Stop reasons'!$A$5:$A$60,0)),"Not on the list"))</f>
        <v/>
      </c>
      <c r="H181" s="5">
        <f>IF(F181="","",IFERROR(INDEX('Stop reasons'!$C$5:$C$60,MATCH(F181,'Stop reasons'!$A$5:$A$60,0)),"Not on the list"))</f>
        <v/>
      </c>
      <c r="I181" s="5" t="n"/>
      <c r="J181" s="5" t="n"/>
    </row>
    <row r="182">
      <c r="A182" s="4" t="n"/>
      <c r="B182" s="5" t="n"/>
      <c r="C182" s="6" t="n"/>
      <c r="D182" s="6" t="n"/>
      <c r="E182" s="5">
        <f>IF(AND(C182&lt;&gt;"",D182&lt;&gt;""),ROUND(MOD(D182-C182,1)*1440,0),"")</f>
        <v/>
      </c>
      <c r="F182" s="5" t="n"/>
      <c r="G182" s="5">
        <f>IF(F182="","",IFERROR(INDEX('Stop reasons'!$B$5:$B$60,MATCH(F182,'Stop reasons'!$A$5:$A$60,0)),"Not on the list"))</f>
        <v/>
      </c>
      <c r="H182" s="5">
        <f>IF(F182="","",IFERROR(INDEX('Stop reasons'!$C$5:$C$60,MATCH(F182,'Stop reasons'!$A$5:$A$60,0)),"Not on the list"))</f>
        <v/>
      </c>
      <c r="I182" s="5" t="n"/>
      <c r="J182" s="5" t="n"/>
    </row>
    <row r="183">
      <c r="A183" s="4" t="n"/>
      <c r="B183" s="5" t="n"/>
      <c r="C183" s="6" t="n"/>
      <c r="D183" s="6" t="n"/>
      <c r="E183" s="5">
        <f>IF(AND(C183&lt;&gt;"",D183&lt;&gt;""),ROUND(MOD(D183-C183,1)*1440,0),"")</f>
        <v/>
      </c>
      <c r="F183" s="5" t="n"/>
      <c r="G183" s="5">
        <f>IF(F183="","",IFERROR(INDEX('Stop reasons'!$B$5:$B$60,MATCH(F183,'Stop reasons'!$A$5:$A$60,0)),"Not on the list"))</f>
        <v/>
      </c>
      <c r="H183" s="5">
        <f>IF(F183="","",IFERROR(INDEX('Stop reasons'!$C$5:$C$60,MATCH(F183,'Stop reasons'!$A$5:$A$60,0)),"Not on the list"))</f>
        <v/>
      </c>
      <c r="I183" s="5" t="n"/>
      <c r="J183" s="5" t="n"/>
    </row>
    <row r="184">
      <c r="A184" s="4" t="n"/>
      <c r="B184" s="5" t="n"/>
      <c r="C184" s="6" t="n"/>
      <c r="D184" s="6" t="n"/>
      <c r="E184" s="5">
        <f>IF(AND(C184&lt;&gt;"",D184&lt;&gt;""),ROUND(MOD(D184-C184,1)*1440,0),"")</f>
        <v/>
      </c>
      <c r="F184" s="5" t="n"/>
      <c r="G184" s="5">
        <f>IF(F184="","",IFERROR(INDEX('Stop reasons'!$B$5:$B$60,MATCH(F184,'Stop reasons'!$A$5:$A$60,0)),"Not on the list"))</f>
        <v/>
      </c>
      <c r="H184" s="5">
        <f>IF(F184="","",IFERROR(INDEX('Stop reasons'!$C$5:$C$60,MATCH(F184,'Stop reasons'!$A$5:$A$60,0)),"Not on the list"))</f>
        <v/>
      </c>
      <c r="I184" s="5" t="n"/>
      <c r="J184" s="5" t="n"/>
    </row>
    <row r="185">
      <c r="A185" s="4" t="n"/>
      <c r="B185" s="5" t="n"/>
      <c r="C185" s="6" t="n"/>
      <c r="D185" s="6" t="n"/>
      <c r="E185" s="5">
        <f>IF(AND(C185&lt;&gt;"",D185&lt;&gt;""),ROUND(MOD(D185-C185,1)*1440,0),"")</f>
        <v/>
      </c>
      <c r="F185" s="5" t="n"/>
      <c r="G185" s="5">
        <f>IF(F185="","",IFERROR(INDEX('Stop reasons'!$B$5:$B$60,MATCH(F185,'Stop reasons'!$A$5:$A$60,0)),"Not on the list"))</f>
        <v/>
      </c>
      <c r="H185" s="5">
        <f>IF(F185="","",IFERROR(INDEX('Stop reasons'!$C$5:$C$60,MATCH(F185,'Stop reasons'!$A$5:$A$60,0)),"Not on the list"))</f>
        <v/>
      </c>
      <c r="I185" s="5" t="n"/>
      <c r="J185" s="5" t="n"/>
    </row>
    <row r="186">
      <c r="A186" s="4" t="n"/>
      <c r="B186" s="5" t="n"/>
      <c r="C186" s="6" t="n"/>
      <c r="D186" s="6" t="n"/>
      <c r="E186" s="5">
        <f>IF(AND(C186&lt;&gt;"",D186&lt;&gt;""),ROUND(MOD(D186-C186,1)*1440,0),"")</f>
        <v/>
      </c>
      <c r="F186" s="5" t="n"/>
      <c r="G186" s="5">
        <f>IF(F186="","",IFERROR(INDEX('Stop reasons'!$B$5:$B$60,MATCH(F186,'Stop reasons'!$A$5:$A$60,0)),"Not on the list"))</f>
        <v/>
      </c>
      <c r="H186" s="5">
        <f>IF(F186="","",IFERROR(INDEX('Stop reasons'!$C$5:$C$60,MATCH(F186,'Stop reasons'!$A$5:$A$60,0)),"Not on the list"))</f>
        <v/>
      </c>
      <c r="I186" s="5" t="n"/>
      <c r="J186" s="5" t="n"/>
    </row>
    <row r="187">
      <c r="A187" s="4" t="n"/>
      <c r="B187" s="5" t="n"/>
      <c r="C187" s="6" t="n"/>
      <c r="D187" s="6" t="n"/>
      <c r="E187" s="5">
        <f>IF(AND(C187&lt;&gt;"",D187&lt;&gt;""),ROUND(MOD(D187-C187,1)*1440,0),"")</f>
        <v/>
      </c>
      <c r="F187" s="5" t="n"/>
      <c r="G187" s="5">
        <f>IF(F187="","",IFERROR(INDEX('Stop reasons'!$B$5:$B$60,MATCH(F187,'Stop reasons'!$A$5:$A$60,0)),"Not on the list"))</f>
        <v/>
      </c>
      <c r="H187" s="5">
        <f>IF(F187="","",IFERROR(INDEX('Stop reasons'!$C$5:$C$60,MATCH(F187,'Stop reasons'!$A$5:$A$60,0)),"Not on the list"))</f>
        <v/>
      </c>
      <c r="I187" s="5" t="n"/>
      <c r="J187" s="5" t="n"/>
    </row>
    <row r="188">
      <c r="A188" s="4" t="n"/>
      <c r="B188" s="5" t="n"/>
      <c r="C188" s="6" t="n"/>
      <c r="D188" s="6" t="n"/>
      <c r="E188" s="5">
        <f>IF(AND(C188&lt;&gt;"",D188&lt;&gt;""),ROUND(MOD(D188-C188,1)*1440,0),"")</f>
        <v/>
      </c>
      <c r="F188" s="5" t="n"/>
      <c r="G188" s="5">
        <f>IF(F188="","",IFERROR(INDEX('Stop reasons'!$B$5:$B$60,MATCH(F188,'Stop reasons'!$A$5:$A$60,0)),"Not on the list"))</f>
        <v/>
      </c>
      <c r="H188" s="5">
        <f>IF(F188="","",IFERROR(INDEX('Stop reasons'!$C$5:$C$60,MATCH(F188,'Stop reasons'!$A$5:$A$60,0)),"Not on the list"))</f>
        <v/>
      </c>
      <c r="I188" s="5" t="n"/>
      <c r="J188" s="5" t="n"/>
    </row>
    <row r="189">
      <c r="A189" s="4" t="n"/>
      <c r="B189" s="5" t="n"/>
      <c r="C189" s="6" t="n"/>
      <c r="D189" s="6" t="n"/>
      <c r="E189" s="5">
        <f>IF(AND(C189&lt;&gt;"",D189&lt;&gt;""),ROUND(MOD(D189-C189,1)*1440,0),"")</f>
        <v/>
      </c>
      <c r="F189" s="5" t="n"/>
      <c r="G189" s="5">
        <f>IF(F189="","",IFERROR(INDEX('Stop reasons'!$B$5:$B$60,MATCH(F189,'Stop reasons'!$A$5:$A$60,0)),"Not on the list"))</f>
        <v/>
      </c>
      <c r="H189" s="5">
        <f>IF(F189="","",IFERROR(INDEX('Stop reasons'!$C$5:$C$60,MATCH(F189,'Stop reasons'!$A$5:$A$60,0)),"Not on the list"))</f>
        <v/>
      </c>
      <c r="I189" s="5" t="n"/>
      <c r="J189" s="5" t="n"/>
    </row>
    <row r="190">
      <c r="A190" s="4" t="n"/>
      <c r="B190" s="5" t="n"/>
      <c r="C190" s="6" t="n"/>
      <c r="D190" s="6" t="n"/>
      <c r="E190" s="5">
        <f>IF(AND(C190&lt;&gt;"",D190&lt;&gt;""),ROUND(MOD(D190-C190,1)*1440,0),"")</f>
        <v/>
      </c>
      <c r="F190" s="5" t="n"/>
      <c r="G190" s="5">
        <f>IF(F190="","",IFERROR(INDEX('Stop reasons'!$B$5:$B$60,MATCH(F190,'Stop reasons'!$A$5:$A$60,0)),"Not on the list"))</f>
        <v/>
      </c>
      <c r="H190" s="5">
        <f>IF(F190="","",IFERROR(INDEX('Stop reasons'!$C$5:$C$60,MATCH(F190,'Stop reasons'!$A$5:$A$60,0)),"Not on the list"))</f>
        <v/>
      </c>
      <c r="I190" s="5" t="n"/>
      <c r="J190" s="5" t="n"/>
    </row>
    <row r="191">
      <c r="A191" s="4" t="n"/>
      <c r="B191" s="5" t="n"/>
      <c r="C191" s="6" t="n"/>
      <c r="D191" s="6" t="n"/>
      <c r="E191" s="5">
        <f>IF(AND(C191&lt;&gt;"",D191&lt;&gt;""),ROUND(MOD(D191-C191,1)*1440,0),"")</f>
        <v/>
      </c>
      <c r="F191" s="5" t="n"/>
      <c r="G191" s="5">
        <f>IF(F191="","",IFERROR(INDEX('Stop reasons'!$B$5:$B$60,MATCH(F191,'Stop reasons'!$A$5:$A$60,0)),"Not on the list"))</f>
        <v/>
      </c>
      <c r="H191" s="5">
        <f>IF(F191="","",IFERROR(INDEX('Stop reasons'!$C$5:$C$60,MATCH(F191,'Stop reasons'!$A$5:$A$60,0)),"Not on the list"))</f>
        <v/>
      </c>
      <c r="I191" s="5" t="n"/>
      <c r="J191" s="5" t="n"/>
    </row>
    <row r="192">
      <c r="A192" s="4" t="n"/>
      <c r="B192" s="5" t="n"/>
      <c r="C192" s="6" t="n"/>
      <c r="D192" s="6" t="n"/>
      <c r="E192" s="5">
        <f>IF(AND(C192&lt;&gt;"",D192&lt;&gt;""),ROUND(MOD(D192-C192,1)*1440,0),"")</f>
        <v/>
      </c>
      <c r="F192" s="5" t="n"/>
      <c r="G192" s="5">
        <f>IF(F192="","",IFERROR(INDEX('Stop reasons'!$B$5:$B$60,MATCH(F192,'Stop reasons'!$A$5:$A$60,0)),"Not on the list"))</f>
        <v/>
      </c>
      <c r="H192" s="5">
        <f>IF(F192="","",IFERROR(INDEX('Stop reasons'!$C$5:$C$60,MATCH(F192,'Stop reasons'!$A$5:$A$60,0)),"Not on the list"))</f>
        <v/>
      </c>
      <c r="I192" s="5" t="n"/>
      <c r="J192" s="5" t="n"/>
    </row>
    <row r="193">
      <c r="A193" s="4" t="n"/>
      <c r="B193" s="5" t="n"/>
      <c r="C193" s="6" t="n"/>
      <c r="D193" s="6" t="n"/>
      <c r="E193" s="5">
        <f>IF(AND(C193&lt;&gt;"",D193&lt;&gt;""),ROUND(MOD(D193-C193,1)*1440,0),"")</f>
        <v/>
      </c>
      <c r="F193" s="5" t="n"/>
      <c r="G193" s="5">
        <f>IF(F193="","",IFERROR(INDEX('Stop reasons'!$B$5:$B$60,MATCH(F193,'Stop reasons'!$A$5:$A$60,0)),"Not on the list"))</f>
        <v/>
      </c>
      <c r="H193" s="5">
        <f>IF(F193="","",IFERROR(INDEX('Stop reasons'!$C$5:$C$60,MATCH(F193,'Stop reasons'!$A$5:$A$60,0)),"Not on the list"))</f>
        <v/>
      </c>
      <c r="I193" s="5" t="n"/>
      <c r="J193" s="5" t="n"/>
    </row>
    <row r="194">
      <c r="A194" s="4" t="n"/>
      <c r="B194" s="5" t="n"/>
      <c r="C194" s="6" t="n"/>
      <c r="D194" s="6" t="n"/>
      <c r="E194" s="5">
        <f>IF(AND(C194&lt;&gt;"",D194&lt;&gt;""),ROUND(MOD(D194-C194,1)*1440,0),"")</f>
        <v/>
      </c>
      <c r="F194" s="5" t="n"/>
      <c r="G194" s="5">
        <f>IF(F194="","",IFERROR(INDEX('Stop reasons'!$B$5:$B$60,MATCH(F194,'Stop reasons'!$A$5:$A$60,0)),"Not on the list"))</f>
        <v/>
      </c>
      <c r="H194" s="5">
        <f>IF(F194="","",IFERROR(INDEX('Stop reasons'!$C$5:$C$60,MATCH(F194,'Stop reasons'!$A$5:$A$60,0)),"Not on the list"))</f>
        <v/>
      </c>
      <c r="I194" s="5" t="n"/>
      <c r="J194" s="5" t="n"/>
    </row>
    <row r="195">
      <c r="A195" s="4" t="n"/>
      <c r="B195" s="5" t="n"/>
      <c r="C195" s="6" t="n"/>
      <c r="D195" s="6" t="n"/>
      <c r="E195" s="5">
        <f>IF(AND(C195&lt;&gt;"",D195&lt;&gt;""),ROUND(MOD(D195-C195,1)*1440,0),"")</f>
        <v/>
      </c>
      <c r="F195" s="5" t="n"/>
      <c r="G195" s="5">
        <f>IF(F195="","",IFERROR(INDEX('Stop reasons'!$B$5:$B$60,MATCH(F195,'Stop reasons'!$A$5:$A$60,0)),"Not on the list"))</f>
        <v/>
      </c>
      <c r="H195" s="5">
        <f>IF(F195="","",IFERROR(INDEX('Stop reasons'!$C$5:$C$60,MATCH(F195,'Stop reasons'!$A$5:$A$60,0)),"Not on the list"))</f>
        <v/>
      </c>
      <c r="I195" s="5" t="n"/>
      <c r="J195" s="5" t="n"/>
    </row>
    <row r="196">
      <c r="A196" s="4" t="n"/>
      <c r="B196" s="5" t="n"/>
      <c r="C196" s="6" t="n"/>
      <c r="D196" s="6" t="n"/>
      <c r="E196" s="5">
        <f>IF(AND(C196&lt;&gt;"",D196&lt;&gt;""),ROUND(MOD(D196-C196,1)*1440,0),"")</f>
        <v/>
      </c>
      <c r="F196" s="5" t="n"/>
      <c r="G196" s="5">
        <f>IF(F196="","",IFERROR(INDEX('Stop reasons'!$B$5:$B$60,MATCH(F196,'Stop reasons'!$A$5:$A$60,0)),"Not on the list"))</f>
        <v/>
      </c>
      <c r="H196" s="5">
        <f>IF(F196="","",IFERROR(INDEX('Stop reasons'!$C$5:$C$60,MATCH(F196,'Stop reasons'!$A$5:$A$60,0)),"Not on the list"))</f>
        <v/>
      </c>
      <c r="I196" s="5" t="n"/>
      <c r="J196" s="5" t="n"/>
    </row>
    <row r="197">
      <c r="A197" s="4" t="n"/>
      <c r="B197" s="5" t="n"/>
      <c r="C197" s="6" t="n"/>
      <c r="D197" s="6" t="n"/>
      <c r="E197" s="5">
        <f>IF(AND(C197&lt;&gt;"",D197&lt;&gt;""),ROUND(MOD(D197-C197,1)*1440,0),"")</f>
        <v/>
      </c>
      <c r="F197" s="5" t="n"/>
      <c r="G197" s="5">
        <f>IF(F197="","",IFERROR(INDEX('Stop reasons'!$B$5:$B$60,MATCH(F197,'Stop reasons'!$A$5:$A$60,0)),"Not on the list"))</f>
        <v/>
      </c>
      <c r="H197" s="5">
        <f>IF(F197="","",IFERROR(INDEX('Stop reasons'!$C$5:$C$60,MATCH(F197,'Stop reasons'!$A$5:$A$60,0)),"Not on the list"))</f>
        <v/>
      </c>
      <c r="I197" s="5" t="n"/>
      <c r="J197" s="5" t="n"/>
    </row>
    <row r="198">
      <c r="A198" s="4" t="n"/>
      <c r="B198" s="5" t="n"/>
      <c r="C198" s="6" t="n"/>
      <c r="D198" s="6" t="n"/>
      <c r="E198" s="5">
        <f>IF(AND(C198&lt;&gt;"",D198&lt;&gt;""),ROUND(MOD(D198-C198,1)*1440,0),"")</f>
        <v/>
      </c>
      <c r="F198" s="5" t="n"/>
      <c r="G198" s="5">
        <f>IF(F198="","",IFERROR(INDEX('Stop reasons'!$B$5:$B$60,MATCH(F198,'Stop reasons'!$A$5:$A$60,0)),"Not on the list"))</f>
        <v/>
      </c>
      <c r="H198" s="5">
        <f>IF(F198="","",IFERROR(INDEX('Stop reasons'!$C$5:$C$60,MATCH(F198,'Stop reasons'!$A$5:$A$60,0)),"Not on the list"))</f>
        <v/>
      </c>
      <c r="I198" s="5" t="n"/>
      <c r="J198" s="5" t="n"/>
    </row>
    <row r="199">
      <c r="A199" s="4" t="n"/>
      <c r="B199" s="5" t="n"/>
      <c r="C199" s="6" t="n"/>
      <c r="D199" s="6" t="n"/>
      <c r="E199" s="5">
        <f>IF(AND(C199&lt;&gt;"",D199&lt;&gt;""),ROUND(MOD(D199-C199,1)*1440,0),"")</f>
        <v/>
      </c>
      <c r="F199" s="5" t="n"/>
      <c r="G199" s="5">
        <f>IF(F199="","",IFERROR(INDEX('Stop reasons'!$B$5:$B$60,MATCH(F199,'Stop reasons'!$A$5:$A$60,0)),"Not on the list"))</f>
        <v/>
      </c>
      <c r="H199" s="5">
        <f>IF(F199="","",IFERROR(INDEX('Stop reasons'!$C$5:$C$60,MATCH(F199,'Stop reasons'!$A$5:$A$60,0)),"Not on the list"))</f>
        <v/>
      </c>
      <c r="I199" s="5" t="n"/>
      <c r="J199" s="5" t="n"/>
    </row>
    <row r="200">
      <c r="A200" s="4" t="n"/>
      <c r="B200" s="5" t="n"/>
      <c r="C200" s="6" t="n"/>
      <c r="D200" s="6" t="n"/>
      <c r="E200" s="5">
        <f>IF(AND(C200&lt;&gt;"",D200&lt;&gt;""),ROUND(MOD(D200-C200,1)*1440,0),"")</f>
        <v/>
      </c>
      <c r="F200" s="5" t="n"/>
      <c r="G200" s="5">
        <f>IF(F200="","",IFERROR(INDEX('Stop reasons'!$B$5:$B$60,MATCH(F200,'Stop reasons'!$A$5:$A$60,0)),"Not on the list"))</f>
        <v/>
      </c>
      <c r="H200" s="5">
        <f>IF(F200="","",IFERROR(INDEX('Stop reasons'!$C$5:$C$60,MATCH(F200,'Stop reasons'!$A$5:$A$60,0)),"Not on the list"))</f>
        <v/>
      </c>
      <c r="I200" s="5" t="n"/>
      <c r="J200" s="5" t="n"/>
    </row>
    <row r="201">
      <c r="A201" s="4" t="n"/>
      <c r="B201" s="5" t="n"/>
      <c r="C201" s="6" t="n"/>
      <c r="D201" s="6" t="n"/>
      <c r="E201" s="5">
        <f>IF(AND(C201&lt;&gt;"",D201&lt;&gt;""),ROUND(MOD(D201-C201,1)*1440,0),"")</f>
        <v/>
      </c>
      <c r="F201" s="5" t="n"/>
      <c r="G201" s="5">
        <f>IF(F201="","",IFERROR(INDEX('Stop reasons'!$B$5:$B$60,MATCH(F201,'Stop reasons'!$A$5:$A$60,0)),"Not on the list"))</f>
        <v/>
      </c>
      <c r="H201" s="5">
        <f>IF(F201="","",IFERROR(INDEX('Stop reasons'!$C$5:$C$60,MATCH(F201,'Stop reasons'!$A$5:$A$60,0)),"Not on the list"))</f>
        <v/>
      </c>
      <c r="I201" s="5" t="n"/>
      <c r="J201" s="5" t="n"/>
    </row>
    <row r="202">
      <c r="A202" s="4" t="n"/>
      <c r="B202" s="5" t="n"/>
      <c r="C202" s="6" t="n"/>
      <c r="D202" s="6" t="n"/>
      <c r="E202" s="5">
        <f>IF(AND(C202&lt;&gt;"",D202&lt;&gt;""),ROUND(MOD(D202-C202,1)*1440,0),"")</f>
        <v/>
      </c>
      <c r="F202" s="5" t="n"/>
      <c r="G202" s="5">
        <f>IF(F202="","",IFERROR(INDEX('Stop reasons'!$B$5:$B$60,MATCH(F202,'Stop reasons'!$A$5:$A$60,0)),"Not on the list"))</f>
        <v/>
      </c>
      <c r="H202" s="5">
        <f>IF(F202="","",IFERROR(INDEX('Stop reasons'!$C$5:$C$60,MATCH(F202,'Stop reasons'!$A$5:$A$60,0)),"Not on the list"))</f>
        <v/>
      </c>
      <c r="I202" s="5" t="n"/>
      <c r="J202" s="5" t="n"/>
    </row>
    <row r="203">
      <c r="A203" s="4" t="n"/>
      <c r="B203" s="5" t="n"/>
      <c r="C203" s="6" t="n"/>
      <c r="D203" s="6" t="n"/>
      <c r="E203" s="5">
        <f>IF(AND(C203&lt;&gt;"",D203&lt;&gt;""),ROUND(MOD(D203-C203,1)*1440,0),"")</f>
        <v/>
      </c>
      <c r="F203" s="5" t="n"/>
      <c r="G203" s="5">
        <f>IF(F203="","",IFERROR(INDEX('Stop reasons'!$B$5:$B$60,MATCH(F203,'Stop reasons'!$A$5:$A$60,0)),"Not on the list"))</f>
        <v/>
      </c>
      <c r="H203" s="5">
        <f>IF(F203="","",IFERROR(INDEX('Stop reasons'!$C$5:$C$60,MATCH(F203,'Stop reasons'!$A$5:$A$60,0)),"Not on the list"))</f>
        <v/>
      </c>
      <c r="I203" s="5" t="n"/>
      <c r="J203" s="5" t="n"/>
    </row>
    <row r="204">
      <c r="A204" s="4" t="n"/>
      <c r="B204" s="5" t="n"/>
      <c r="C204" s="6" t="n"/>
      <c r="D204" s="6" t="n"/>
      <c r="E204" s="5">
        <f>IF(AND(C204&lt;&gt;"",D204&lt;&gt;""),ROUND(MOD(D204-C204,1)*1440,0),"")</f>
        <v/>
      </c>
      <c r="F204" s="5" t="n"/>
      <c r="G204" s="5">
        <f>IF(F204="","",IFERROR(INDEX('Stop reasons'!$B$5:$B$60,MATCH(F204,'Stop reasons'!$A$5:$A$60,0)),"Not on the list"))</f>
        <v/>
      </c>
      <c r="H204" s="5">
        <f>IF(F204="","",IFERROR(INDEX('Stop reasons'!$C$5:$C$60,MATCH(F204,'Stop reasons'!$A$5:$A$60,0)),"Not on the list"))</f>
        <v/>
      </c>
      <c r="I204" s="5" t="n"/>
      <c r="J204" s="5" t="n"/>
    </row>
    <row r="205">
      <c r="A205" s="4" t="n"/>
      <c r="B205" s="5" t="n"/>
      <c r="C205" s="6" t="n"/>
      <c r="D205" s="6" t="n"/>
      <c r="E205" s="5">
        <f>IF(AND(C205&lt;&gt;"",D205&lt;&gt;""),ROUND(MOD(D205-C205,1)*1440,0),"")</f>
        <v/>
      </c>
      <c r="F205" s="5" t="n"/>
      <c r="G205" s="5">
        <f>IF(F205="","",IFERROR(INDEX('Stop reasons'!$B$5:$B$60,MATCH(F205,'Stop reasons'!$A$5:$A$60,0)),"Not on the list"))</f>
        <v/>
      </c>
      <c r="H205" s="5">
        <f>IF(F205="","",IFERROR(INDEX('Stop reasons'!$C$5:$C$60,MATCH(F205,'Stop reasons'!$A$5:$A$60,0)),"Not on the list"))</f>
        <v/>
      </c>
      <c r="I205" s="5" t="n"/>
      <c r="J205" s="5" t="n"/>
    </row>
    <row r="206">
      <c r="A206" s="4" t="n"/>
      <c r="B206" s="5" t="n"/>
      <c r="C206" s="6" t="n"/>
      <c r="D206" s="6" t="n"/>
      <c r="E206" s="5">
        <f>IF(AND(C206&lt;&gt;"",D206&lt;&gt;""),ROUND(MOD(D206-C206,1)*1440,0),"")</f>
        <v/>
      </c>
      <c r="F206" s="5" t="n"/>
      <c r="G206" s="5">
        <f>IF(F206="","",IFERROR(INDEX('Stop reasons'!$B$5:$B$60,MATCH(F206,'Stop reasons'!$A$5:$A$60,0)),"Not on the list"))</f>
        <v/>
      </c>
      <c r="H206" s="5">
        <f>IF(F206="","",IFERROR(INDEX('Stop reasons'!$C$5:$C$60,MATCH(F206,'Stop reasons'!$A$5:$A$60,0)),"Not on the list"))</f>
        <v/>
      </c>
      <c r="I206" s="5" t="n"/>
      <c r="J206" s="5" t="n"/>
    </row>
    <row r="207">
      <c r="A207" s="4" t="n"/>
      <c r="B207" s="5" t="n"/>
      <c r="C207" s="6" t="n"/>
      <c r="D207" s="6" t="n"/>
      <c r="E207" s="5">
        <f>IF(AND(C207&lt;&gt;"",D207&lt;&gt;""),ROUND(MOD(D207-C207,1)*1440,0),"")</f>
        <v/>
      </c>
      <c r="F207" s="5" t="n"/>
      <c r="G207" s="5">
        <f>IF(F207="","",IFERROR(INDEX('Stop reasons'!$B$5:$B$60,MATCH(F207,'Stop reasons'!$A$5:$A$60,0)),"Not on the list"))</f>
        <v/>
      </c>
      <c r="H207" s="5">
        <f>IF(F207="","",IFERROR(INDEX('Stop reasons'!$C$5:$C$60,MATCH(F207,'Stop reasons'!$A$5:$A$60,0)),"Not on the list"))</f>
        <v/>
      </c>
      <c r="I207" s="5" t="n"/>
      <c r="J207" s="5" t="n"/>
    </row>
    <row r="208">
      <c r="A208" s="4" t="n"/>
      <c r="B208" s="5" t="n"/>
      <c r="C208" s="6" t="n"/>
      <c r="D208" s="6" t="n"/>
      <c r="E208" s="5">
        <f>IF(AND(C208&lt;&gt;"",D208&lt;&gt;""),ROUND(MOD(D208-C208,1)*1440,0),"")</f>
        <v/>
      </c>
      <c r="F208" s="5" t="n"/>
      <c r="G208" s="5">
        <f>IF(F208="","",IFERROR(INDEX('Stop reasons'!$B$5:$B$60,MATCH(F208,'Stop reasons'!$A$5:$A$60,0)),"Not on the list"))</f>
        <v/>
      </c>
      <c r="H208" s="5">
        <f>IF(F208="","",IFERROR(INDEX('Stop reasons'!$C$5:$C$60,MATCH(F208,'Stop reasons'!$A$5:$A$60,0)),"Not on the list"))</f>
        <v/>
      </c>
      <c r="I208" s="5" t="n"/>
      <c r="J208" s="5" t="n"/>
    </row>
    <row r="209">
      <c r="A209" s="4" t="n"/>
      <c r="B209" s="5" t="n"/>
      <c r="C209" s="6" t="n"/>
      <c r="D209" s="6" t="n"/>
      <c r="E209" s="5">
        <f>IF(AND(C209&lt;&gt;"",D209&lt;&gt;""),ROUND(MOD(D209-C209,1)*1440,0),"")</f>
        <v/>
      </c>
      <c r="F209" s="5" t="n"/>
      <c r="G209" s="5">
        <f>IF(F209="","",IFERROR(INDEX('Stop reasons'!$B$5:$B$60,MATCH(F209,'Stop reasons'!$A$5:$A$60,0)),"Not on the list"))</f>
        <v/>
      </c>
      <c r="H209" s="5">
        <f>IF(F209="","",IFERROR(INDEX('Stop reasons'!$C$5:$C$60,MATCH(F209,'Stop reasons'!$A$5:$A$60,0)),"Not on the list"))</f>
        <v/>
      </c>
      <c r="I209" s="5" t="n"/>
      <c r="J209" s="5" t="n"/>
    </row>
    <row r="210">
      <c r="A210" s="4" t="n"/>
      <c r="B210" s="5" t="n"/>
      <c r="C210" s="6" t="n"/>
      <c r="D210" s="6" t="n"/>
      <c r="E210" s="5">
        <f>IF(AND(C210&lt;&gt;"",D210&lt;&gt;""),ROUND(MOD(D210-C210,1)*1440,0),"")</f>
        <v/>
      </c>
      <c r="F210" s="5" t="n"/>
      <c r="G210" s="5">
        <f>IF(F210="","",IFERROR(INDEX('Stop reasons'!$B$5:$B$60,MATCH(F210,'Stop reasons'!$A$5:$A$60,0)),"Not on the list"))</f>
        <v/>
      </c>
      <c r="H210" s="5">
        <f>IF(F210="","",IFERROR(INDEX('Stop reasons'!$C$5:$C$60,MATCH(F210,'Stop reasons'!$A$5:$A$60,0)),"Not on the list"))</f>
        <v/>
      </c>
      <c r="I210" s="5" t="n"/>
      <c r="J210" s="5" t="n"/>
    </row>
    <row r="211">
      <c r="A211" s="4" t="n"/>
      <c r="B211" s="5" t="n"/>
      <c r="C211" s="6" t="n"/>
      <c r="D211" s="6" t="n"/>
      <c r="E211" s="5">
        <f>IF(AND(C211&lt;&gt;"",D211&lt;&gt;""),ROUND(MOD(D211-C211,1)*1440,0),"")</f>
        <v/>
      </c>
      <c r="F211" s="5" t="n"/>
      <c r="G211" s="5">
        <f>IF(F211="","",IFERROR(INDEX('Stop reasons'!$B$5:$B$60,MATCH(F211,'Stop reasons'!$A$5:$A$60,0)),"Not on the list"))</f>
        <v/>
      </c>
      <c r="H211" s="5">
        <f>IF(F211="","",IFERROR(INDEX('Stop reasons'!$C$5:$C$60,MATCH(F211,'Stop reasons'!$A$5:$A$60,0)),"Not on the list"))</f>
        <v/>
      </c>
      <c r="I211" s="5" t="n"/>
      <c r="J211" s="5" t="n"/>
    </row>
    <row r="212">
      <c r="A212" s="4" t="n"/>
      <c r="B212" s="5" t="n"/>
      <c r="C212" s="6" t="n"/>
      <c r="D212" s="6" t="n"/>
      <c r="E212" s="5">
        <f>IF(AND(C212&lt;&gt;"",D212&lt;&gt;""),ROUND(MOD(D212-C212,1)*1440,0),"")</f>
        <v/>
      </c>
      <c r="F212" s="5" t="n"/>
      <c r="G212" s="5">
        <f>IF(F212="","",IFERROR(INDEX('Stop reasons'!$B$5:$B$60,MATCH(F212,'Stop reasons'!$A$5:$A$60,0)),"Not on the list"))</f>
        <v/>
      </c>
      <c r="H212" s="5">
        <f>IF(F212="","",IFERROR(INDEX('Stop reasons'!$C$5:$C$60,MATCH(F212,'Stop reasons'!$A$5:$A$60,0)),"Not on the list"))</f>
        <v/>
      </c>
      <c r="I212" s="5" t="n"/>
      <c r="J212" s="5" t="n"/>
    </row>
    <row r="213">
      <c r="A213" s="4" t="n"/>
      <c r="B213" s="5" t="n"/>
      <c r="C213" s="6" t="n"/>
      <c r="D213" s="6" t="n"/>
      <c r="E213" s="5">
        <f>IF(AND(C213&lt;&gt;"",D213&lt;&gt;""),ROUND(MOD(D213-C213,1)*1440,0),"")</f>
        <v/>
      </c>
      <c r="F213" s="5" t="n"/>
      <c r="G213" s="5">
        <f>IF(F213="","",IFERROR(INDEX('Stop reasons'!$B$5:$B$60,MATCH(F213,'Stop reasons'!$A$5:$A$60,0)),"Not on the list"))</f>
        <v/>
      </c>
      <c r="H213" s="5">
        <f>IF(F213="","",IFERROR(INDEX('Stop reasons'!$C$5:$C$60,MATCH(F213,'Stop reasons'!$A$5:$A$60,0)),"Not on the list"))</f>
        <v/>
      </c>
      <c r="I213" s="5" t="n"/>
      <c r="J213" s="5" t="n"/>
    </row>
    <row r="214">
      <c r="A214" s="4" t="n"/>
      <c r="B214" s="5" t="n"/>
      <c r="C214" s="6" t="n"/>
      <c r="D214" s="6" t="n"/>
      <c r="E214" s="5">
        <f>IF(AND(C214&lt;&gt;"",D214&lt;&gt;""),ROUND(MOD(D214-C214,1)*1440,0),"")</f>
        <v/>
      </c>
      <c r="F214" s="5" t="n"/>
      <c r="G214" s="5">
        <f>IF(F214="","",IFERROR(INDEX('Stop reasons'!$B$5:$B$60,MATCH(F214,'Stop reasons'!$A$5:$A$60,0)),"Not on the list"))</f>
        <v/>
      </c>
      <c r="H214" s="5">
        <f>IF(F214="","",IFERROR(INDEX('Stop reasons'!$C$5:$C$60,MATCH(F214,'Stop reasons'!$A$5:$A$60,0)),"Not on the list"))</f>
        <v/>
      </c>
      <c r="I214" s="5" t="n"/>
      <c r="J214" s="5" t="n"/>
    </row>
    <row r="215">
      <c r="A215" s="4" t="n"/>
      <c r="B215" s="5" t="n"/>
      <c r="C215" s="6" t="n"/>
      <c r="D215" s="6" t="n"/>
      <c r="E215" s="5">
        <f>IF(AND(C215&lt;&gt;"",D215&lt;&gt;""),ROUND(MOD(D215-C215,1)*1440,0),"")</f>
        <v/>
      </c>
      <c r="F215" s="5" t="n"/>
      <c r="G215" s="5">
        <f>IF(F215="","",IFERROR(INDEX('Stop reasons'!$B$5:$B$60,MATCH(F215,'Stop reasons'!$A$5:$A$60,0)),"Not on the list"))</f>
        <v/>
      </c>
      <c r="H215" s="5">
        <f>IF(F215="","",IFERROR(INDEX('Stop reasons'!$C$5:$C$60,MATCH(F215,'Stop reasons'!$A$5:$A$60,0)),"Not on the list"))</f>
        <v/>
      </c>
      <c r="I215" s="5" t="n"/>
      <c r="J215" s="5" t="n"/>
    </row>
    <row r="216">
      <c r="A216" s="4" t="n"/>
      <c r="B216" s="5" t="n"/>
      <c r="C216" s="6" t="n"/>
      <c r="D216" s="6" t="n"/>
      <c r="E216" s="5">
        <f>IF(AND(C216&lt;&gt;"",D216&lt;&gt;""),ROUND(MOD(D216-C216,1)*1440,0),"")</f>
        <v/>
      </c>
      <c r="F216" s="5" t="n"/>
      <c r="G216" s="5">
        <f>IF(F216="","",IFERROR(INDEX('Stop reasons'!$B$5:$B$60,MATCH(F216,'Stop reasons'!$A$5:$A$60,0)),"Not on the list"))</f>
        <v/>
      </c>
      <c r="H216" s="5">
        <f>IF(F216="","",IFERROR(INDEX('Stop reasons'!$C$5:$C$60,MATCH(F216,'Stop reasons'!$A$5:$A$60,0)),"Not on the list"))</f>
        <v/>
      </c>
      <c r="I216" s="5" t="n"/>
      <c r="J216" s="5" t="n"/>
    </row>
    <row r="217">
      <c r="A217" s="4" t="n"/>
      <c r="B217" s="5" t="n"/>
      <c r="C217" s="6" t="n"/>
      <c r="D217" s="6" t="n"/>
      <c r="E217" s="5">
        <f>IF(AND(C217&lt;&gt;"",D217&lt;&gt;""),ROUND(MOD(D217-C217,1)*1440,0),"")</f>
        <v/>
      </c>
      <c r="F217" s="5" t="n"/>
      <c r="G217" s="5">
        <f>IF(F217="","",IFERROR(INDEX('Stop reasons'!$B$5:$B$60,MATCH(F217,'Stop reasons'!$A$5:$A$60,0)),"Not on the list"))</f>
        <v/>
      </c>
      <c r="H217" s="5">
        <f>IF(F217="","",IFERROR(INDEX('Stop reasons'!$C$5:$C$60,MATCH(F217,'Stop reasons'!$A$5:$A$60,0)),"Not on the list"))</f>
        <v/>
      </c>
      <c r="I217" s="5" t="n"/>
      <c r="J217" s="5" t="n"/>
    </row>
    <row r="218">
      <c r="A218" s="4" t="n"/>
      <c r="B218" s="5" t="n"/>
      <c r="C218" s="6" t="n"/>
      <c r="D218" s="6" t="n"/>
      <c r="E218" s="5">
        <f>IF(AND(C218&lt;&gt;"",D218&lt;&gt;""),ROUND(MOD(D218-C218,1)*1440,0),"")</f>
        <v/>
      </c>
      <c r="F218" s="5" t="n"/>
      <c r="G218" s="5">
        <f>IF(F218="","",IFERROR(INDEX('Stop reasons'!$B$5:$B$60,MATCH(F218,'Stop reasons'!$A$5:$A$60,0)),"Not on the list"))</f>
        <v/>
      </c>
      <c r="H218" s="5">
        <f>IF(F218="","",IFERROR(INDEX('Stop reasons'!$C$5:$C$60,MATCH(F218,'Stop reasons'!$A$5:$A$60,0)),"Not on the list"))</f>
        <v/>
      </c>
      <c r="I218" s="5" t="n"/>
      <c r="J218" s="5" t="n"/>
    </row>
    <row r="219">
      <c r="A219" s="4" t="n"/>
      <c r="B219" s="5" t="n"/>
      <c r="C219" s="6" t="n"/>
      <c r="D219" s="6" t="n"/>
      <c r="E219" s="5">
        <f>IF(AND(C219&lt;&gt;"",D219&lt;&gt;""),ROUND(MOD(D219-C219,1)*1440,0),"")</f>
        <v/>
      </c>
      <c r="F219" s="5" t="n"/>
      <c r="G219" s="5">
        <f>IF(F219="","",IFERROR(INDEX('Stop reasons'!$B$5:$B$60,MATCH(F219,'Stop reasons'!$A$5:$A$60,0)),"Not on the list"))</f>
        <v/>
      </c>
      <c r="H219" s="5">
        <f>IF(F219="","",IFERROR(INDEX('Stop reasons'!$C$5:$C$60,MATCH(F219,'Stop reasons'!$A$5:$A$60,0)),"Not on the list"))</f>
        <v/>
      </c>
      <c r="I219" s="5" t="n"/>
      <c r="J219" s="5" t="n"/>
    </row>
    <row r="220">
      <c r="A220" s="4" t="n"/>
      <c r="B220" s="5" t="n"/>
      <c r="C220" s="6" t="n"/>
      <c r="D220" s="6" t="n"/>
      <c r="E220" s="5">
        <f>IF(AND(C220&lt;&gt;"",D220&lt;&gt;""),ROUND(MOD(D220-C220,1)*1440,0),"")</f>
        <v/>
      </c>
      <c r="F220" s="5" t="n"/>
      <c r="G220" s="5">
        <f>IF(F220="","",IFERROR(INDEX('Stop reasons'!$B$5:$B$60,MATCH(F220,'Stop reasons'!$A$5:$A$60,0)),"Not on the list"))</f>
        <v/>
      </c>
      <c r="H220" s="5">
        <f>IF(F220="","",IFERROR(INDEX('Stop reasons'!$C$5:$C$60,MATCH(F220,'Stop reasons'!$A$5:$A$60,0)),"Not on the list"))</f>
        <v/>
      </c>
      <c r="I220" s="5" t="n"/>
      <c r="J220" s="5" t="n"/>
    </row>
    <row r="221">
      <c r="A221" s="4" t="n"/>
      <c r="B221" s="5" t="n"/>
      <c r="C221" s="6" t="n"/>
      <c r="D221" s="6" t="n"/>
      <c r="E221" s="5">
        <f>IF(AND(C221&lt;&gt;"",D221&lt;&gt;""),ROUND(MOD(D221-C221,1)*1440,0),"")</f>
        <v/>
      </c>
      <c r="F221" s="5" t="n"/>
      <c r="G221" s="5">
        <f>IF(F221="","",IFERROR(INDEX('Stop reasons'!$B$5:$B$60,MATCH(F221,'Stop reasons'!$A$5:$A$60,0)),"Not on the list"))</f>
        <v/>
      </c>
      <c r="H221" s="5">
        <f>IF(F221="","",IFERROR(INDEX('Stop reasons'!$C$5:$C$60,MATCH(F221,'Stop reasons'!$A$5:$A$60,0)),"Not on the list"))</f>
        <v/>
      </c>
      <c r="I221" s="5" t="n"/>
      <c r="J221" s="5" t="n"/>
    </row>
    <row r="222">
      <c r="A222" s="4" t="n"/>
      <c r="B222" s="5" t="n"/>
      <c r="C222" s="6" t="n"/>
      <c r="D222" s="6" t="n"/>
      <c r="E222" s="5">
        <f>IF(AND(C222&lt;&gt;"",D222&lt;&gt;""),ROUND(MOD(D222-C222,1)*1440,0),"")</f>
        <v/>
      </c>
      <c r="F222" s="5" t="n"/>
      <c r="G222" s="5">
        <f>IF(F222="","",IFERROR(INDEX('Stop reasons'!$B$5:$B$60,MATCH(F222,'Stop reasons'!$A$5:$A$60,0)),"Not on the list"))</f>
        <v/>
      </c>
      <c r="H222" s="5">
        <f>IF(F222="","",IFERROR(INDEX('Stop reasons'!$C$5:$C$60,MATCH(F222,'Stop reasons'!$A$5:$A$60,0)),"Not on the list"))</f>
        <v/>
      </c>
      <c r="I222" s="5" t="n"/>
      <c r="J222" s="5" t="n"/>
    </row>
    <row r="223">
      <c r="A223" s="4" t="n"/>
      <c r="B223" s="5" t="n"/>
      <c r="C223" s="6" t="n"/>
      <c r="D223" s="6" t="n"/>
      <c r="E223" s="5">
        <f>IF(AND(C223&lt;&gt;"",D223&lt;&gt;""),ROUND(MOD(D223-C223,1)*1440,0),"")</f>
        <v/>
      </c>
      <c r="F223" s="5" t="n"/>
      <c r="G223" s="5">
        <f>IF(F223="","",IFERROR(INDEX('Stop reasons'!$B$5:$B$60,MATCH(F223,'Stop reasons'!$A$5:$A$60,0)),"Not on the list"))</f>
        <v/>
      </c>
      <c r="H223" s="5">
        <f>IF(F223="","",IFERROR(INDEX('Stop reasons'!$C$5:$C$60,MATCH(F223,'Stop reasons'!$A$5:$A$60,0)),"Not on the list"))</f>
        <v/>
      </c>
      <c r="I223" s="5" t="n"/>
      <c r="J223" s="5" t="n"/>
    </row>
    <row r="224">
      <c r="A224" s="4" t="n"/>
      <c r="B224" s="5" t="n"/>
      <c r="C224" s="6" t="n"/>
      <c r="D224" s="6" t="n"/>
      <c r="E224" s="5">
        <f>IF(AND(C224&lt;&gt;"",D224&lt;&gt;""),ROUND(MOD(D224-C224,1)*1440,0),"")</f>
        <v/>
      </c>
      <c r="F224" s="5" t="n"/>
      <c r="G224" s="5">
        <f>IF(F224="","",IFERROR(INDEX('Stop reasons'!$B$5:$B$60,MATCH(F224,'Stop reasons'!$A$5:$A$60,0)),"Not on the list"))</f>
        <v/>
      </c>
      <c r="H224" s="5">
        <f>IF(F224="","",IFERROR(INDEX('Stop reasons'!$C$5:$C$60,MATCH(F224,'Stop reasons'!$A$5:$A$60,0)),"Not on the list"))</f>
        <v/>
      </c>
      <c r="I224" s="5" t="n"/>
      <c r="J224" s="5" t="n"/>
    </row>
    <row r="225">
      <c r="A225" s="4" t="n"/>
      <c r="B225" s="5" t="n"/>
      <c r="C225" s="6" t="n"/>
      <c r="D225" s="6" t="n"/>
      <c r="E225" s="5">
        <f>IF(AND(C225&lt;&gt;"",D225&lt;&gt;""),ROUND(MOD(D225-C225,1)*1440,0),"")</f>
        <v/>
      </c>
      <c r="F225" s="5" t="n"/>
      <c r="G225" s="5">
        <f>IF(F225="","",IFERROR(INDEX('Stop reasons'!$B$5:$B$60,MATCH(F225,'Stop reasons'!$A$5:$A$60,0)),"Not on the list"))</f>
        <v/>
      </c>
      <c r="H225" s="5">
        <f>IF(F225="","",IFERROR(INDEX('Stop reasons'!$C$5:$C$60,MATCH(F225,'Stop reasons'!$A$5:$A$60,0)),"Not on the list"))</f>
        <v/>
      </c>
      <c r="I225" s="5" t="n"/>
      <c r="J225" s="5" t="n"/>
    </row>
    <row r="226">
      <c r="A226" s="4" t="n"/>
      <c r="B226" s="5" t="n"/>
      <c r="C226" s="6" t="n"/>
      <c r="D226" s="6" t="n"/>
      <c r="E226" s="5">
        <f>IF(AND(C226&lt;&gt;"",D226&lt;&gt;""),ROUND(MOD(D226-C226,1)*1440,0),"")</f>
        <v/>
      </c>
      <c r="F226" s="5" t="n"/>
      <c r="G226" s="5">
        <f>IF(F226="","",IFERROR(INDEX('Stop reasons'!$B$5:$B$60,MATCH(F226,'Stop reasons'!$A$5:$A$60,0)),"Not on the list"))</f>
        <v/>
      </c>
      <c r="H226" s="5">
        <f>IF(F226="","",IFERROR(INDEX('Stop reasons'!$C$5:$C$60,MATCH(F226,'Stop reasons'!$A$5:$A$60,0)),"Not on the list"))</f>
        <v/>
      </c>
      <c r="I226" s="5" t="n"/>
      <c r="J226" s="5" t="n"/>
    </row>
    <row r="227">
      <c r="A227" s="4" t="n"/>
      <c r="B227" s="5" t="n"/>
      <c r="C227" s="6" t="n"/>
      <c r="D227" s="6" t="n"/>
      <c r="E227" s="5">
        <f>IF(AND(C227&lt;&gt;"",D227&lt;&gt;""),ROUND(MOD(D227-C227,1)*1440,0),"")</f>
        <v/>
      </c>
      <c r="F227" s="5" t="n"/>
      <c r="G227" s="5">
        <f>IF(F227="","",IFERROR(INDEX('Stop reasons'!$B$5:$B$60,MATCH(F227,'Stop reasons'!$A$5:$A$60,0)),"Not on the list"))</f>
        <v/>
      </c>
      <c r="H227" s="5">
        <f>IF(F227="","",IFERROR(INDEX('Stop reasons'!$C$5:$C$60,MATCH(F227,'Stop reasons'!$A$5:$A$60,0)),"Not on the list"))</f>
        <v/>
      </c>
      <c r="I227" s="5" t="n"/>
      <c r="J227" s="5" t="n"/>
    </row>
    <row r="228">
      <c r="A228" s="4" t="n"/>
      <c r="B228" s="5" t="n"/>
      <c r="C228" s="6" t="n"/>
      <c r="D228" s="6" t="n"/>
      <c r="E228" s="5">
        <f>IF(AND(C228&lt;&gt;"",D228&lt;&gt;""),ROUND(MOD(D228-C228,1)*1440,0),"")</f>
        <v/>
      </c>
      <c r="F228" s="5" t="n"/>
      <c r="G228" s="5">
        <f>IF(F228="","",IFERROR(INDEX('Stop reasons'!$B$5:$B$60,MATCH(F228,'Stop reasons'!$A$5:$A$60,0)),"Not on the list"))</f>
        <v/>
      </c>
      <c r="H228" s="5">
        <f>IF(F228="","",IFERROR(INDEX('Stop reasons'!$C$5:$C$60,MATCH(F228,'Stop reasons'!$A$5:$A$60,0)),"Not on the list"))</f>
        <v/>
      </c>
      <c r="I228" s="5" t="n"/>
      <c r="J228" s="5" t="n"/>
    </row>
    <row r="229">
      <c r="A229" s="4" t="n"/>
      <c r="B229" s="5" t="n"/>
      <c r="C229" s="6" t="n"/>
      <c r="D229" s="6" t="n"/>
      <c r="E229" s="5">
        <f>IF(AND(C229&lt;&gt;"",D229&lt;&gt;""),ROUND(MOD(D229-C229,1)*1440,0),"")</f>
        <v/>
      </c>
      <c r="F229" s="5" t="n"/>
      <c r="G229" s="5">
        <f>IF(F229="","",IFERROR(INDEX('Stop reasons'!$B$5:$B$60,MATCH(F229,'Stop reasons'!$A$5:$A$60,0)),"Not on the list"))</f>
        <v/>
      </c>
      <c r="H229" s="5">
        <f>IF(F229="","",IFERROR(INDEX('Stop reasons'!$C$5:$C$60,MATCH(F229,'Stop reasons'!$A$5:$A$60,0)),"Not on the list"))</f>
        <v/>
      </c>
      <c r="I229" s="5" t="n"/>
      <c r="J229" s="5" t="n"/>
    </row>
    <row r="230">
      <c r="A230" s="4" t="n"/>
      <c r="B230" s="5" t="n"/>
      <c r="C230" s="6" t="n"/>
      <c r="D230" s="6" t="n"/>
      <c r="E230" s="5">
        <f>IF(AND(C230&lt;&gt;"",D230&lt;&gt;""),ROUND(MOD(D230-C230,1)*1440,0),"")</f>
        <v/>
      </c>
      <c r="F230" s="5" t="n"/>
      <c r="G230" s="5">
        <f>IF(F230="","",IFERROR(INDEX('Stop reasons'!$B$5:$B$60,MATCH(F230,'Stop reasons'!$A$5:$A$60,0)),"Not on the list"))</f>
        <v/>
      </c>
      <c r="H230" s="5">
        <f>IF(F230="","",IFERROR(INDEX('Stop reasons'!$C$5:$C$60,MATCH(F230,'Stop reasons'!$A$5:$A$60,0)),"Not on the list"))</f>
        <v/>
      </c>
      <c r="I230" s="5" t="n"/>
      <c r="J230" s="5" t="n"/>
    </row>
    <row r="231">
      <c r="A231" s="4" t="n"/>
      <c r="B231" s="5" t="n"/>
      <c r="C231" s="6" t="n"/>
      <c r="D231" s="6" t="n"/>
      <c r="E231" s="5">
        <f>IF(AND(C231&lt;&gt;"",D231&lt;&gt;""),ROUND(MOD(D231-C231,1)*1440,0),"")</f>
        <v/>
      </c>
      <c r="F231" s="5" t="n"/>
      <c r="G231" s="5">
        <f>IF(F231="","",IFERROR(INDEX('Stop reasons'!$B$5:$B$60,MATCH(F231,'Stop reasons'!$A$5:$A$60,0)),"Not on the list"))</f>
        <v/>
      </c>
      <c r="H231" s="5">
        <f>IF(F231="","",IFERROR(INDEX('Stop reasons'!$C$5:$C$60,MATCH(F231,'Stop reasons'!$A$5:$A$60,0)),"Not on the list"))</f>
        <v/>
      </c>
      <c r="I231" s="5" t="n"/>
      <c r="J231" s="5" t="n"/>
    </row>
    <row r="232">
      <c r="A232" s="4" t="n"/>
      <c r="B232" s="5" t="n"/>
      <c r="C232" s="6" t="n"/>
      <c r="D232" s="6" t="n"/>
      <c r="E232" s="5">
        <f>IF(AND(C232&lt;&gt;"",D232&lt;&gt;""),ROUND(MOD(D232-C232,1)*1440,0),"")</f>
        <v/>
      </c>
      <c r="F232" s="5" t="n"/>
      <c r="G232" s="5">
        <f>IF(F232="","",IFERROR(INDEX('Stop reasons'!$B$5:$B$60,MATCH(F232,'Stop reasons'!$A$5:$A$60,0)),"Not on the list"))</f>
        <v/>
      </c>
      <c r="H232" s="5">
        <f>IF(F232="","",IFERROR(INDEX('Stop reasons'!$C$5:$C$60,MATCH(F232,'Stop reasons'!$A$5:$A$60,0)),"Not on the list"))</f>
        <v/>
      </c>
      <c r="I232" s="5" t="n"/>
      <c r="J232" s="5" t="n"/>
    </row>
    <row r="233">
      <c r="A233" s="4" t="n"/>
      <c r="B233" s="5" t="n"/>
      <c r="C233" s="6" t="n"/>
      <c r="D233" s="6" t="n"/>
      <c r="E233" s="5">
        <f>IF(AND(C233&lt;&gt;"",D233&lt;&gt;""),ROUND(MOD(D233-C233,1)*1440,0),"")</f>
        <v/>
      </c>
      <c r="F233" s="5" t="n"/>
      <c r="G233" s="5">
        <f>IF(F233="","",IFERROR(INDEX('Stop reasons'!$B$5:$B$60,MATCH(F233,'Stop reasons'!$A$5:$A$60,0)),"Not on the list"))</f>
        <v/>
      </c>
      <c r="H233" s="5">
        <f>IF(F233="","",IFERROR(INDEX('Stop reasons'!$C$5:$C$60,MATCH(F233,'Stop reasons'!$A$5:$A$60,0)),"Not on the list"))</f>
        <v/>
      </c>
      <c r="I233" s="5" t="n"/>
      <c r="J233" s="5" t="n"/>
    </row>
    <row r="234">
      <c r="A234" s="4" t="n"/>
      <c r="B234" s="5" t="n"/>
      <c r="C234" s="6" t="n"/>
      <c r="D234" s="6" t="n"/>
      <c r="E234" s="5">
        <f>IF(AND(C234&lt;&gt;"",D234&lt;&gt;""),ROUND(MOD(D234-C234,1)*1440,0),"")</f>
        <v/>
      </c>
      <c r="F234" s="5" t="n"/>
      <c r="G234" s="5">
        <f>IF(F234="","",IFERROR(INDEX('Stop reasons'!$B$5:$B$60,MATCH(F234,'Stop reasons'!$A$5:$A$60,0)),"Not on the list"))</f>
        <v/>
      </c>
      <c r="H234" s="5">
        <f>IF(F234="","",IFERROR(INDEX('Stop reasons'!$C$5:$C$60,MATCH(F234,'Stop reasons'!$A$5:$A$60,0)),"Not on the list"))</f>
        <v/>
      </c>
      <c r="I234" s="5" t="n"/>
      <c r="J234" s="5" t="n"/>
    </row>
    <row r="235">
      <c r="A235" s="4" t="n"/>
      <c r="B235" s="5" t="n"/>
      <c r="C235" s="6" t="n"/>
      <c r="D235" s="6" t="n"/>
      <c r="E235" s="5">
        <f>IF(AND(C235&lt;&gt;"",D235&lt;&gt;""),ROUND(MOD(D235-C235,1)*1440,0),"")</f>
        <v/>
      </c>
      <c r="F235" s="5" t="n"/>
      <c r="G235" s="5">
        <f>IF(F235="","",IFERROR(INDEX('Stop reasons'!$B$5:$B$60,MATCH(F235,'Stop reasons'!$A$5:$A$60,0)),"Not on the list"))</f>
        <v/>
      </c>
      <c r="H235" s="5">
        <f>IF(F235="","",IFERROR(INDEX('Stop reasons'!$C$5:$C$60,MATCH(F235,'Stop reasons'!$A$5:$A$60,0)),"Not on the list"))</f>
        <v/>
      </c>
      <c r="I235" s="5" t="n"/>
      <c r="J235" s="5" t="n"/>
    </row>
    <row r="236">
      <c r="A236" s="4" t="n"/>
      <c r="B236" s="5" t="n"/>
      <c r="C236" s="6" t="n"/>
      <c r="D236" s="6" t="n"/>
      <c r="E236" s="5">
        <f>IF(AND(C236&lt;&gt;"",D236&lt;&gt;""),ROUND(MOD(D236-C236,1)*1440,0),"")</f>
        <v/>
      </c>
      <c r="F236" s="5" t="n"/>
      <c r="G236" s="5">
        <f>IF(F236="","",IFERROR(INDEX('Stop reasons'!$B$5:$B$60,MATCH(F236,'Stop reasons'!$A$5:$A$60,0)),"Not on the list"))</f>
        <v/>
      </c>
      <c r="H236" s="5">
        <f>IF(F236="","",IFERROR(INDEX('Stop reasons'!$C$5:$C$60,MATCH(F236,'Stop reasons'!$A$5:$A$60,0)),"Not on the list"))</f>
        <v/>
      </c>
      <c r="I236" s="5" t="n"/>
      <c r="J236" s="5" t="n"/>
    </row>
    <row r="237">
      <c r="A237" s="4" t="n"/>
      <c r="B237" s="5" t="n"/>
      <c r="C237" s="6" t="n"/>
      <c r="D237" s="6" t="n"/>
      <c r="E237" s="5">
        <f>IF(AND(C237&lt;&gt;"",D237&lt;&gt;""),ROUND(MOD(D237-C237,1)*1440,0),"")</f>
        <v/>
      </c>
      <c r="F237" s="5" t="n"/>
      <c r="G237" s="5">
        <f>IF(F237="","",IFERROR(INDEX('Stop reasons'!$B$5:$B$60,MATCH(F237,'Stop reasons'!$A$5:$A$60,0)),"Not on the list"))</f>
        <v/>
      </c>
      <c r="H237" s="5">
        <f>IF(F237="","",IFERROR(INDEX('Stop reasons'!$C$5:$C$60,MATCH(F237,'Stop reasons'!$A$5:$A$60,0)),"Not on the list"))</f>
        <v/>
      </c>
      <c r="I237" s="5" t="n"/>
      <c r="J237" s="5" t="n"/>
    </row>
    <row r="238">
      <c r="A238" s="4" t="n"/>
      <c r="B238" s="5" t="n"/>
      <c r="C238" s="6" t="n"/>
      <c r="D238" s="6" t="n"/>
      <c r="E238" s="5">
        <f>IF(AND(C238&lt;&gt;"",D238&lt;&gt;""),ROUND(MOD(D238-C238,1)*1440,0),"")</f>
        <v/>
      </c>
      <c r="F238" s="5" t="n"/>
      <c r="G238" s="5">
        <f>IF(F238="","",IFERROR(INDEX('Stop reasons'!$B$5:$B$60,MATCH(F238,'Stop reasons'!$A$5:$A$60,0)),"Not on the list"))</f>
        <v/>
      </c>
      <c r="H238" s="5">
        <f>IF(F238="","",IFERROR(INDEX('Stop reasons'!$C$5:$C$60,MATCH(F238,'Stop reasons'!$A$5:$A$60,0)),"Not on the list"))</f>
        <v/>
      </c>
      <c r="I238" s="5" t="n"/>
      <c r="J238" s="5" t="n"/>
    </row>
    <row r="239">
      <c r="A239" s="4" t="n"/>
      <c r="B239" s="5" t="n"/>
      <c r="C239" s="6" t="n"/>
      <c r="D239" s="6" t="n"/>
      <c r="E239" s="5">
        <f>IF(AND(C239&lt;&gt;"",D239&lt;&gt;""),ROUND(MOD(D239-C239,1)*1440,0),"")</f>
        <v/>
      </c>
      <c r="F239" s="5" t="n"/>
      <c r="G239" s="5">
        <f>IF(F239="","",IFERROR(INDEX('Stop reasons'!$B$5:$B$60,MATCH(F239,'Stop reasons'!$A$5:$A$60,0)),"Not on the list"))</f>
        <v/>
      </c>
      <c r="H239" s="5">
        <f>IF(F239="","",IFERROR(INDEX('Stop reasons'!$C$5:$C$60,MATCH(F239,'Stop reasons'!$A$5:$A$60,0)),"Not on the list"))</f>
        <v/>
      </c>
      <c r="I239" s="5" t="n"/>
      <c r="J239" s="5" t="n"/>
    </row>
    <row r="240">
      <c r="A240" s="4" t="n"/>
      <c r="B240" s="5" t="n"/>
      <c r="C240" s="6" t="n"/>
      <c r="D240" s="6" t="n"/>
      <c r="E240" s="5">
        <f>IF(AND(C240&lt;&gt;"",D240&lt;&gt;""),ROUND(MOD(D240-C240,1)*1440,0),"")</f>
        <v/>
      </c>
      <c r="F240" s="5" t="n"/>
      <c r="G240" s="5">
        <f>IF(F240="","",IFERROR(INDEX('Stop reasons'!$B$5:$B$60,MATCH(F240,'Stop reasons'!$A$5:$A$60,0)),"Not on the list"))</f>
        <v/>
      </c>
      <c r="H240" s="5">
        <f>IF(F240="","",IFERROR(INDEX('Stop reasons'!$C$5:$C$60,MATCH(F240,'Stop reasons'!$A$5:$A$60,0)),"Not on the list"))</f>
        <v/>
      </c>
      <c r="I240" s="5" t="n"/>
      <c r="J240" s="5" t="n"/>
    </row>
    <row r="241">
      <c r="A241" s="4" t="n"/>
      <c r="B241" s="5" t="n"/>
      <c r="C241" s="6" t="n"/>
      <c r="D241" s="6" t="n"/>
      <c r="E241" s="5">
        <f>IF(AND(C241&lt;&gt;"",D241&lt;&gt;""),ROUND(MOD(D241-C241,1)*1440,0),"")</f>
        <v/>
      </c>
      <c r="F241" s="5" t="n"/>
      <c r="G241" s="5">
        <f>IF(F241="","",IFERROR(INDEX('Stop reasons'!$B$5:$B$60,MATCH(F241,'Stop reasons'!$A$5:$A$60,0)),"Not on the list"))</f>
        <v/>
      </c>
      <c r="H241" s="5">
        <f>IF(F241="","",IFERROR(INDEX('Stop reasons'!$C$5:$C$60,MATCH(F241,'Stop reasons'!$A$5:$A$60,0)),"Not on the list"))</f>
        <v/>
      </c>
      <c r="I241" s="5" t="n"/>
      <c r="J241" s="5" t="n"/>
    </row>
    <row r="242">
      <c r="A242" s="4" t="n"/>
      <c r="B242" s="5" t="n"/>
      <c r="C242" s="6" t="n"/>
      <c r="D242" s="6" t="n"/>
      <c r="E242" s="5">
        <f>IF(AND(C242&lt;&gt;"",D242&lt;&gt;""),ROUND(MOD(D242-C242,1)*1440,0),"")</f>
        <v/>
      </c>
      <c r="F242" s="5" t="n"/>
      <c r="G242" s="5">
        <f>IF(F242="","",IFERROR(INDEX('Stop reasons'!$B$5:$B$60,MATCH(F242,'Stop reasons'!$A$5:$A$60,0)),"Not on the list"))</f>
        <v/>
      </c>
      <c r="H242" s="5">
        <f>IF(F242="","",IFERROR(INDEX('Stop reasons'!$C$5:$C$60,MATCH(F242,'Stop reasons'!$A$5:$A$60,0)),"Not on the list"))</f>
        <v/>
      </c>
      <c r="I242" s="5" t="n"/>
      <c r="J242" s="5" t="n"/>
    </row>
    <row r="243">
      <c r="A243" s="4" t="n"/>
      <c r="B243" s="5" t="n"/>
      <c r="C243" s="6" t="n"/>
      <c r="D243" s="6" t="n"/>
      <c r="E243" s="5">
        <f>IF(AND(C243&lt;&gt;"",D243&lt;&gt;""),ROUND(MOD(D243-C243,1)*1440,0),"")</f>
        <v/>
      </c>
      <c r="F243" s="5" t="n"/>
      <c r="G243" s="5">
        <f>IF(F243="","",IFERROR(INDEX('Stop reasons'!$B$5:$B$60,MATCH(F243,'Stop reasons'!$A$5:$A$60,0)),"Not on the list"))</f>
        <v/>
      </c>
      <c r="H243" s="5">
        <f>IF(F243="","",IFERROR(INDEX('Stop reasons'!$C$5:$C$60,MATCH(F243,'Stop reasons'!$A$5:$A$60,0)),"Not on the list"))</f>
        <v/>
      </c>
      <c r="I243" s="5" t="n"/>
      <c r="J243" s="5" t="n"/>
    </row>
    <row r="244">
      <c r="A244" s="4" t="n"/>
      <c r="B244" s="5" t="n"/>
      <c r="C244" s="6" t="n"/>
      <c r="D244" s="6" t="n"/>
      <c r="E244" s="5">
        <f>IF(AND(C244&lt;&gt;"",D244&lt;&gt;""),ROUND(MOD(D244-C244,1)*1440,0),"")</f>
        <v/>
      </c>
      <c r="F244" s="5" t="n"/>
      <c r="G244" s="5">
        <f>IF(F244="","",IFERROR(INDEX('Stop reasons'!$B$5:$B$60,MATCH(F244,'Stop reasons'!$A$5:$A$60,0)),"Not on the list"))</f>
        <v/>
      </c>
      <c r="H244" s="5">
        <f>IF(F244="","",IFERROR(INDEX('Stop reasons'!$C$5:$C$60,MATCH(F244,'Stop reasons'!$A$5:$A$60,0)),"Not on the list"))</f>
        <v/>
      </c>
      <c r="I244" s="5" t="n"/>
      <c r="J244" s="5" t="n"/>
    </row>
    <row r="245">
      <c r="A245" s="4" t="n"/>
      <c r="B245" s="5" t="n"/>
      <c r="C245" s="6" t="n"/>
      <c r="D245" s="6" t="n"/>
      <c r="E245" s="5">
        <f>IF(AND(C245&lt;&gt;"",D245&lt;&gt;""),ROUND(MOD(D245-C245,1)*1440,0),"")</f>
        <v/>
      </c>
      <c r="F245" s="5" t="n"/>
      <c r="G245" s="5">
        <f>IF(F245="","",IFERROR(INDEX('Stop reasons'!$B$5:$B$60,MATCH(F245,'Stop reasons'!$A$5:$A$60,0)),"Not on the list"))</f>
        <v/>
      </c>
      <c r="H245" s="5">
        <f>IF(F245="","",IFERROR(INDEX('Stop reasons'!$C$5:$C$60,MATCH(F245,'Stop reasons'!$A$5:$A$60,0)),"Not on the list"))</f>
        <v/>
      </c>
      <c r="I245" s="5" t="n"/>
      <c r="J245" s="5" t="n"/>
    </row>
    <row r="246">
      <c r="A246" s="4" t="n"/>
      <c r="B246" s="5" t="n"/>
      <c r="C246" s="6" t="n"/>
      <c r="D246" s="6" t="n"/>
      <c r="E246" s="5">
        <f>IF(AND(C246&lt;&gt;"",D246&lt;&gt;""),ROUND(MOD(D246-C246,1)*1440,0),"")</f>
        <v/>
      </c>
      <c r="F246" s="5" t="n"/>
      <c r="G246" s="5">
        <f>IF(F246="","",IFERROR(INDEX('Stop reasons'!$B$5:$B$60,MATCH(F246,'Stop reasons'!$A$5:$A$60,0)),"Not on the list"))</f>
        <v/>
      </c>
      <c r="H246" s="5">
        <f>IF(F246="","",IFERROR(INDEX('Stop reasons'!$C$5:$C$60,MATCH(F246,'Stop reasons'!$A$5:$A$60,0)),"Not on the list"))</f>
        <v/>
      </c>
      <c r="I246" s="5" t="n"/>
      <c r="J246" s="5" t="n"/>
    </row>
    <row r="247">
      <c r="A247" s="4" t="n"/>
      <c r="B247" s="5" t="n"/>
      <c r="C247" s="6" t="n"/>
      <c r="D247" s="6" t="n"/>
      <c r="E247" s="5">
        <f>IF(AND(C247&lt;&gt;"",D247&lt;&gt;""),ROUND(MOD(D247-C247,1)*1440,0),"")</f>
        <v/>
      </c>
      <c r="F247" s="5" t="n"/>
      <c r="G247" s="5">
        <f>IF(F247="","",IFERROR(INDEX('Stop reasons'!$B$5:$B$60,MATCH(F247,'Stop reasons'!$A$5:$A$60,0)),"Not on the list"))</f>
        <v/>
      </c>
      <c r="H247" s="5">
        <f>IF(F247="","",IFERROR(INDEX('Stop reasons'!$C$5:$C$60,MATCH(F247,'Stop reasons'!$A$5:$A$60,0)),"Not on the list"))</f>
        <v/>
      </c>
      <c r="I247" s="5" t="n"/>
      <c r="J247" s="5" t="n"/>
    </row>
    <row r="248">
      <c r="A248" s="4" t="n"/>
      <c r="B248" s="5" t="n"/>
      <c r="C248" s="6" t="n"/>
      <c r="D248" s="6" t="n"/>
      <c r="E248" s="5">
        <f>IF(AND(C248&lt;&gt;"",D248&lt;&gt;""),ROUND(MOD(D248-C248,1)*1440,0),"")</f>
        <v/>
      </c>
      <c r="F248" s="5" t="n"/>
      <c r="G248" s="5">
        <f>IF(F248="","",IFERROR(INDEX('Stop reasons'!$B$5:$B$60,MATCH(F248,'Stop reasons'!$A$5:$A$60,0)),"Not on the list"))</f>
        <v/>
      </c>
      <c r="H248" s="5">
        <f>IF(F248="","",IFERROR(INDEX('Stop reasons'!$C$5:$C$60,MATCH(F248,'Stop reasons'!$A$5:$A$60,0)),"Not on the list"))</f>
        <v/>
      </c>
      <c r="I248" s="5" t="n"/>
      <c r="J248" s="5" t="n"/>
    </row>
    <row r="249">
      <c r="A249" s="4" t="n"/>
      <c r="B249" s="5" t="n"/>
      <c r="C249" s="6" t="n"/>
      <c r="D249" s="6" t="n"/>
      <c r="E249" s="5">
        <f>IF(AND(C249&lt;&gt;"",D249&lt;&gt;""),ROUND(MOD(D249-C249,1)*1440,0),"")</f>
        <v/>
      </c>
      <c r="F249" s="5" t="n"/>
      <c r="G249" s="5">
        <f>IF(F249="","",IFERROR(INDEX('Stop reasons'!$B$5:$B$60,MATCH(F249,'Stop reasons'!$A$5:$A$60,0)),"Not on the list"))</f>
        <v/>
      </c>
      <c r="H249" s="5">
        <f>IF(F249="","",IFERROR(INDEX('Stop reasons'!$C$5:$C$60,MATCH(F249,'Stop reasons'!$A$5:$A$60,0)),"Not on the list"))</f>
        <v/>
      </c>
      <c r="I249" s="5" t="n"/>
      <c r="J249" s="5" t="n"/>
    </row>
    <row r="250">
      <c r="A250" s="4" t="n"/>
      <c r="B250" s="5" t="n"/>
      <c r="C250" s="6" t="n"/>
      <c r="D250" s="6" t="n"/>
      <c r="E250" s="5">
        <f>IF(AND(C250&lt;&gt;"",D250&lt;&gt;""),ROUND(MOD(D250-C250,1)*1440,0),"")</f>
        <v/>
      </c>
      <c r="F250" s="5" t="n"/>
      <c r="G250" s="5">
        <f>IF(F250="","",IFERROR(INDEX('Stop reasons'!$B$5:$B$60,MATCH(F250,'Stop reasons'!$A$5:$A$60,0)),"Not on the list"))</f>
        <v/>
      </c>
      <c r="H250" s="5">
        <f>IF(F250="","",IFERROR(INDEX('Stop reasons'!$C$5:$C$60,MATCH(F250,'Stop reasons'!$A$5:$A$60,0)),"Not on the list"))</f>
        <v/>
      </c>
      <c r="I250" s="5" t="n"/>
      <c r="J250" s="5" t="n"/>
    </row>
    <row r="251">
      <c r="A251" s="4" t="n"/>
      <c r="B251" s="5" t="n"/>
      <c r="C251" s="6" t="n"/>
      <c r="D251" s="6" t="n"/>
      <c r="E251" s="5">
        <f>IF(AND(C251&lt;&gt;"",D251&lt;&gt;""),ROUND(MOD(D251-C251,1)*1440,0),"")</f>
        <v/>
      </c>
      <c r="F251" s="5" t="n"/>
      <c r="G251" s="5">
        <f>IF(F251="","",IFERROR(INDEX('Stop reasons'!$B$5:$B$60,MATCH(F251,'Stop reasons'!$A$5:$A$60,0)),"Not on the list"))</f>
        <v/>
      </c>
      <c r="H251" s="5">
        <f>IF(F251="","",IFERROR(INDEX('Stop reasons'!$C$5:$C$60,MATCH(F251,'Stop reasons'!$A$5:$A$60,0)),"Not on the list"))</f>
        <v/>
      </c>
      <c r="I251" s="5" t="n"/>
      <c r="J251" s="5" t="n"/>
    </row>
    <row r="252">
      <c r="A252" s="4" t="n"/>
      <c r="B252" s="5" t="n"/>
      <c r="C252" s="6" t="n"/>
      <c r="D252" s="6" t="n"/>
      <c r="E252" s="5">
        <f>IF(AND(C252&lt;&gt;"",D252&lt;&gt;""),ROUND(MOD(D252-C252,1)*1440,0),"")</f>
        <v/>
      </c>
      <c r="F252" s="5" t="n"/>
      <c r="G252" s="5">
        <f>IF(F252="","",IFERROR(INDEX('Stop reasons'!$B$5:$B$60,MATCH(F252,'Stop reasons'!$A$5:$A$60,0)),"Not on the list"))</f>
        <v/>
      </c>
      <c r="H252" s="5">
        <f>IF(F252="","",IFERROR(INDEX('Stop reasons'!$C$5:$C$60,MATCH(F252,'Stop reasons'!$A$5:$A$60,0)),"Not on the list"))</f>
        <v/>
      </c>
      <c r="I252" s="5" t="n"/>
      <c r="J252" s="5" t="n"/>
    </row>
    <row r="253">
      <c r="A253" s="4" t="n"/>
      <c r="B253" s="5" t="n"/>
      <c r="C253" s="6" t="n"/>
      <c r="D253" s="6" t="n"/>
      <c r="E253" s="5">
        <f>IF(AND(C253&lt;&gt;"",D253&lt;&gt;""),ROUND(MOD(D253-C253,1)*1440,0),"")</f>
        <v/>
      </c>
      <c r="F253" s="5" t="n"/>
      <c r="G253" s="5">
        <f>IF(F253="","",IFERROR(INDEX('Stop reasons'!$B$5:$B$60,MATCH(F253,'Stop reasons'!$A$5:$A$60,0)),"Not on the list"))</f>
        <v/>
      </c>
      <c r="H253" s="5">
        <f>IF(F253="","",IFERROR(INDEX('Stop reasons'!$C$5:$C$60,MATCH(F253,'Stop reasons'!$A$5:$A$60,0)),"Not on the list"))</f>
        <v/>
      </c>
      <c r="I253" s="5" t="n"/>
      <c r="J253" s="5" t="n"/>
    </row>
    <row r="254">
      <c r="A254" s="4" t="n"/>
      <c r="B254" s="5" t="n"/>
      <c r="C254" s="6" t="n"/>
      <c r="D254" s="6" t="n"/>
      <c r="E254" s="5">
        <f>IF(AND(C254&lt;&gt;"",D254&lt;&gt;""),ROUND(MOD(D254-C254,1)*1440,0),"")</f>
        <v/>
      </c>
      <c r="F254" s="5" t="n"/>
      <c r="G254" s="5">
        <f>IF(F254="","",IFERROR(INDEX('Stop reasons'!$B$5:$B$60,MATCH(F254,'Stop reasons'!$A$5:$A$60,0)),"Not on the list"))</f>
        <v/>
      </c>
      <c r="H254" s="5">
        <f>IF(F254="","",IFERROR(INDEX('Stop reasons'!$C$5:$C$60,MATCH(F254,'Stop reasons'!$A$5:$A$60,0)),"Not on the list"))</f>
        <v/>
      </c>
      <c r="I254" s="5" t="n"/>
      <c r="J254" s="5" t="n"/>
    </row>
    <row r="255">
      <c r="A255" s="4" t="n"/>
      <c r="B255" s="5" t="n"/>
      <c r="C255" s="6" t="n"/>
      <c r="D255" s="6" t="n"/>
      <c r="E255" s="5">
        <f>IF(AND(C255&lt;&gt;"",D255&lt;&gt;""),ROUND(MOD(D255-C255,1)*1440,0),"")</f>
        <v/>
      </c>
      <c r="F255" s="5" t="n"/>
      <c r="G255" s="5">
        <f>IF(F255="","",IFERROR(INDEX('Stop reasons'!$B$5:$B$60,MATCH(F255,'Stop reasons'!$A$5:$A$60,0)),"Not on the list"))</f>
        <v/>
      </c>
      <c r="H255" s="5">
        <f>IF(F255="","",IFERROR(INDEX('Stop reasons'!$C$5:$C$60,MATCH(F255,'Stop reasons'!$A$5:$A$60,0)),"Not on the list"))</f>
        <v/>
      </c>
      <c r="I255" s="5" t="n"/>
      <c r="J255" s="5" t="n"/>
    </row>
    <row r="256">
      <c r="A256" s="4" t="n"/>
      <c r="B256" s="5" t="n"/>
      <c r="C256" s="6" t="n"/>
      <c r="D256" s="6" t="n"/>
      <c r="E256" s="5">
        <f>IF(AND(C256&lt;&gt;"",D256&lt;&gt;""),ROUND(MOD(D256-C256,1)*1440,0),"")</f>
        <v/>
      </c>
      <c r="F256" s="5" t="n"/>
      <c r="G256" s="5">
        <f>IF(F256="","",IFERROR(INDEX('Stop reasons'!$B$5:$B$60,MATCH(F256,'Stop reasons'!$A$5:$A$60,0)),"Not on the list"))</f>
        <v/>
      </c>
      <c r="H256" s="5">
        <f>IF(F256="","",IFERROR(INDEX('Stop reasons'!$C$5:$C$60,MATCH(F256,'Stop reasons'!$A$5:$A$60,0)),"Not on the list"))</f>
        <v/>
      </c>
      <c r="I256" s="5" t="n"/>
      <c r="J256" s="5" t="n"/>
    </row>
    <row r="257">
      <c r="A257" s="4" t="n"/>
      <c r="B257" s="5" t="n"/>
      <c r="C257" s="6" t="n"/>
      <c r="D257" s="6" t="n"/>
      <c r="E257" s="5">
        <f>IF(AND(C257&lt;&gt;"",D257&lt;&gt;""),ROUND(MOD(D257-C257,1)*1440,0),"")</f>
        <v/>
      </c>
      <c r="F257" s="5" t="n"/>
      <c r="G257" s="5">
        <f>IF(F257="","",IFERROR(INDEX('Stop reasons'!$B$5:$B$60,MATCH(F257,'Stop reasons'!$A$5:$A$60,0)),"Not on the list"))</f>
        <v/>
      </c>
      <c r="H257" s="5">
        <f>IF(F257="","",IFERROR(INDEX('Stop reasons'!$C$5:$C$60,MATCH(F257,'Stop reasons'!$A$5:$A$60,0)),"Not on the list"))</f>
        <v/>
      </c>
      <c r="I257" s="5" t="n"/>
      <c r="J257" s="5" t="n"/>
    </row>
    <row r="258">
      <c r="A258" s="4" t="n"/>
      <c r="B258" s="5" t="n"/>
      <c r="C258" s="6" t="n"/>
      <c r="D258" s="6" t="n"/>
      <c r="E258" s="5">
        <f>IF(AND(C258&lt;&gt;"",D258&lt;&gt;""),ROUND(MOD(D258-C258,1)*1440,0),"")</f>
        <v/>
      </c>
      <c r="F258" s="5" t="n"/>
      <c r="G258" s="5">
        <f>IF(F258="","",IFERROR(INDEX('Stop reasons'!$B$5:$B$60,MATCH(F258,'Stop reasons'!$A$5:$A$60,0)),"Not on the list"))</f>
        <v/>
      </c>
      <c r="H258" s="5">
        <f>IF(F258="","",IFERROR(INDEX('Stop reasons'!$C$5:$C$60,MATCH(F258,'Stop reasons'!$A$5:$A$60,0)),"Not on the list"))</f>
        <v/>
      </c>
      <c r="I258" s="5" t="n"/>
      <c r="J258" s="5" t="n"/>
    </row>
    <row r="259">
      <c r="A259" s="4" t="n"/>
      <c r="B259" s="5" t="n"/>
      <c r="C259" s="6" t="n"/>
      <c r="D259" s="6" t="n"/>
      <c r="E259" s="5">
        <f>IF(AND(C259&lt;&gt;"",D259&lt;&gt;""),ROUND(MOD(D259-C259,1)*1440,0),"")</f>
        <v/>
      </c>
      <c r="F259" s="5" t="n"/>
      <c r="G259" s="5">
        <f>IF(F259="","",IFERROR(INDEX('Stop reasons'!$B$5:$B$60,MATCH(F259,'Stop reasons'!$A$5:$A$60,0)),"Not on the list"))</f>
        <v/>
      </c>
      <c r="H259" s="5">
        <f>IF(F259="","",IFERROR(INDEX('Stop reasons'!$C$5:$C$60,MATCH(F259,'Stop reasons'!$A$5:$A$60,0)),"Not on the list"))</f>
        <v/>
      </c>
      <c r="I259" s="5" t="n"/>
      <c r="J259" s="5" t="n"/>
    </row>
    <row r="260">
      <c r="A260" s="4" t="n"/>
      <c r="B260" s="5" t="n"/>
      <c r="C260" s="6" t="n"/>
      <c r="D260" s="6" t="n"/>
      <c r="E260" s="5">
        <f>IF(AND(C260&lt;&gt;"",D260&lt;&gt;""),ROUND(MOD(D260-C260,1)*1440,0),"")</f>
        <v/>
      </c>
      <c r="F260" s="5" t="n"/>
      <c r="G260" s="5">
        <f>IF(F260="","",IFERROR(INDEX('Stop reasons'!$B$5:$B$60,MATCH(F260,'Stop reasons'!$A$5:$A$60,0)),"Not on the list"))</f>
        <v/>
      </c>
      <c r="H260" s="5">
        <f>IF(F260="","",IFERROR(INDEX('Stop reasons'!$C$5:$C$60,MATCH(F260,'Stop reasons'!$A$5:$A$60,0)),"Not on the list"))</f>
        <v/>
      </c>
      <c r="I260" s="5" t="n"/>
      <c r="J260" s="5" t="n"/>
    </row>
    <row r="261">
      <c r="A261" s="4" t="n"/>
      <c r="B261" s="5" t="n"/>
      <c r="C261" s="6" t="n"/>
      <c r="D261" s="6" t="n"/>
      <c r="E261" s="5">
        <f>IF(AND(C261&lt;&gt;"",D261&lt;&gt;""),ROUND(MOD(D261-C261,1)*1440,0),"")</f>
        <v/>
      </c>
      <c r="F261" s="5" t="n"/>
      <c r="G261" s="5">
        <f>IF(F261="","",IFERROR(INDEX('Stop reasons'!$B$5:$B$60,MATCH(F261,'Stop reasons'!$A$5:$A$60,0)),"Not on the list"))</f>
        <v/>
      </c>
      <c r="H261" s="5">
        <f>IF(F261="","",IFERROR(INDEX('Stop reasons'!$C$5:$C$60,MATCH(F261,'Stop reasons'!$A$5:$A$60,0)),"Not on the list"))</f>
        <v/>
      </c>
      <c r="I261" s="5" t="n"/>
      <c r="J261" s="5" t="n"/>
    </row>
    <row r="262">
      <c r="A262" s="4" t="n"/>
      <c r="B262" s="5" t="n"/>
      <c r="C262" s="6" t="n"/>
      <c r="D262" s="6" t="n"/>
      <c r="E262" s="5">
        <f>IF(AND(C262&lt;&gt;"",D262&lt;&gt;""),ROUND(MOD(D262-C262,1)*1440,0),"")</f>
        <v/>
      </c>
      <c r="F262" s="5" t="n"/>
      <c r="G262" s="5">
        <f>IF(F262="","",IFERROR(INDEX('Stop reasons'!$B$5:$B$60,MATCH(F262,'Stop reasons'!$A$5:$A$60,0)),"Not on the list"))</f>
        <v/>
      </c>
      <c r="H262" s="5">
        <f>IF(F262="","",IFERROR(INDEX('Stop reasons'!$C$5:$C$60,MATCH(F262,'Stop reasons'!$A$5:$A$60,0)),"Not on the list"))</f>
        <v/>
      </c>
      <c r="I262" s="5" t="n"/>
      <c r="J262" s="5" t="n"/>
    </row>
    <row r="263">
      <c r="A263" s="4" t="n"/>
      <c r="B263" s="5" t="n"/>
      <c r="C263" s="6" t="n"/>
      <c r="D263" s="6" t="n"/>
      <c r="E263" s="5">
        <f>IF(AND(C263&lt;&gt;"",D263&lt;&gt;""),ROUND(MOD(D263-C263,1)*1440,0),"")</f>
        <v/>
      </c>
      <c r="F263" s="5" t="n"/>
      <c r="G263" s="5">
        <f>IF(F263="","",IFERROR(INDEX('Stop reasons'!$B$5:$B$60,MATCH(F263,'Stop reasons'!$A$5:$A$60,0)),"Not on the list"))</f>
        <v/>
      </c>
      <c r="H263" s="5">
        <f>IF(F263="","",IFERROR(INDEX('Stop reasons'!$C$5:$C$60,MATCH(F263,'Stop reasons'!$A$5:$A$60,0)),"Not on the list"))</f>
        <v/>
      </c>
      <c r="I263" s="5" t="n"/>
      <c r="J263" s="5" t="n"/>
    </row>
    <row r="264">
      <c r="A264" s="4" t="n"/>
      <c r="B264" s="5" t="n"/>
      <c r="C264" s="6" t="n"/>
      <c r="D264" s="6" t="n"/>
      <c r="E264" s="5">
        <f>IF(AND(C264&lt;&gt;"",D264&lt;&gt;""),ROUND(MOD(D264-C264,1)*1440,0),"")</f>
        <v/>
      </c>
      <c r="F264" s="5" t="n"/>
      <c r="G264" s="5">
        <f>IF(F264="","",IFERROR(INDEX('Stop reasons'!$B$5:$B$60,MATCH(F264,'Stop reasons'!$A$5:$A$60,0)),"Not on the list"))</f>
        <v/>
      </c>
      <c r="H264" s="5">
        <f>IF(F264="","",IFERROR(INDEX('Stop reasons'!$C$5:$C$60,MATCH(F264,'Stop reasons'!$A$5:$A$60,0)),"Not on the list"))</f>
        <v/>
      </c>
      <c r="I264" s="5" t="n"/>
      <c r="J264" s="5" t="n"/>
    </row>
    <row r="265">
      <c r="A265" s="4" t="n"/>
      <c r="B265" s="5" t="n"/>
      <c r="C265" s="6" t="n"/>
      <c r="D265" s="6" t="n"/>
      <c r="E265" s="5">
        <f>IF(AND(C265&lt;&gt;"",D265&lt;&gt;""),ROUND(MOD(D265-C265,1)*1440,0),"")</f>
        <v/>
      </c>
      <c r="F265" s="5" t="n"/>
      <c r="G265" s="5">
        <f>IF(F265="","",IFERROR(INDEX('Stop reasons'!$B$5:$B$60,MATCH(F265,'Stop reasons'!$A$5:$A$60,0)),"Not on the list"))</f>
        <v/>
      </c>
      <c r="H265" s="5">
        <f>IF(F265="","",IFERROR(INDEX('Stop reasons'!$C$5:$C$60,MATCH(F265,'Stop reasons'!$A$5:$A$60,0)),"Not on the list"))</f>
        <v/>
      </c>
      <c r="I265" s="5" t="n"/>
      <c r="J265" s="5" t="n"/>
    </row>
    <row r="266">
      <c r="A266" s="4" t="n"/>
      <c r="B266" s="5" t="n"/>
      <c r="C266" s="6" t="n"/>
      <c r="D266" s="6" t="n"/>
      <c r="E266" s="5">
        <f>IF(AND(C266&lt;&gt;"",D266&lt;&gt;""),ROUND(MOD(D266-C266,1)*1440,0),"")</f>
        <v/>
      </c>
      <c r="F266" s="5" t="n"/>
      <c r="G266" s="5">
        <f>IF(F266="","",IFERROR(INDEX('Stop reasons'!$B$5:$B$60,MATCH(F266,'Stop reasons'!$A$5:$A$60,0)),"Not on the list"))</f>
        <v/>
      </c>
      <c r="H266" s="5">
        <f>IF(F266="","",IFERROR(INDEX('Stop reasons'!$C$5:$C$60,MATCH(F266,'Stop reasons'!$A$5:$A$60,0)),"Not on the list"))</f>
        <v/>
      </c>
      <c r="I266" s="5" t="n"/>
      <c r="J266" s="5" t="n"/>
    </row>
    <row r="267">
      <c r="A267" s="4" t="n"/>
      <c r="B267" s="5" t="n"/>
      <c r="C267" s="6" t="n"/>
      <c r="D267" s="6" t="n"/>
      <c r="E267" s="5">
        <f>IF(AND(C267&lt;&gt;"",D267&lt;&gt;""),ROUND(MOD(D267-C267,1)*1440,0),"")</f>
        <v/>
      </c>
      <c r="F267" s="5" t="n"/>
      <c r="G267" s="5">
        <f>IF(F267="","",IFERROR(INDEX('Stop reasons'!$B$5:$B$60,MATCH(F267,'Stop reasons'!$A$5:$A$60,0)),"Not on the list"))</f>
        <v/>
      </c>
      <c r="H267" s="5">
        <f>IF(F267="","",IFERROR(INDEX('Stop reasons'!$C$5:$C$60,MATCH(F267,'Stop reasons'!$A$5:$A$60,0)),"Not on the list"))</f>
        <v/>
      </c>
      <c r="I267" s="5" t="n"/>
      <c r="J267" s="5" t="n"/>
    </row>
    <row r="268">
      <c r="A268" s="4" t="n"/>
      <c r="B268" s="5" t="n"/>
      <c r="C268" s="6" t="n"/>
      <c r="D268" s="6" t="n"/>
      <c r="E268" s="5">
        <f>IF(AND(C268&lt;&gt;"",D268&lt;&gt;""),ROUND(MOD(D268-C268,1)*1440,0),"")</f>
        <v/>
      </c>
      <c r="F268" s="5" t="n"/>
      <c r="G268" s="5">
        <f>IF(F268="","",IFERROR(INDEX('Stop reasons'!$B$5:$B$60,MATCH(F268,'Stop reasons'!$A$5:$A$60,0)),"Not on the list"))</f>
        <v/>
      </c>
      <c r="H268" s="5">
        <f>IF(F268="","",IFERROR(INDEX('Stop reasons'!$C$5:$C$60,MATCH(F268,'Stop reasons'!$A$5:$A$60,0)),"Not on the list"))</f>
        <v/>
      </c>
      <c r="I268" s="5" t="n"/>
      <c r="J268" s="5" t="n"/>
    </row>
    <row r="269">
      <c r="A269" s="4" t="n"/>
      <c r="B269" s="5" t="n"/>
      <c r="C269" s="6" t="n"/>
      <c r="D269" s="6" t="n"/>
      <c r="E269" s="5">
        <f>IF(AND(C269&lt;&gt;"",D269&lt;&gt;""),ROUND(MOD(D269-C269,1)*1440,0),"")</f>
        <v/>
      </c>
      <c r="F269" s="5" t="n"/>
      <c r="G269" s="5">
        <f>IF(F269="","",IFERROR(INDEX('Stop reasons'!$B$5:$B$60,MATCH(F269,'Stop reasons'!$A$5:$A$60,0)),"Not on the list"))</f>
        <v/>
      </c>
      <c r="H269" s="5">
        <f>IF(F269="","",IFERROR(INDEX('Stop reasons'!$C$5:$C$60,MATCH(F269,'Stop reasons'!$A$5:$A$60,0)),"Not on the list"))</f>
        <v/>
      </c>
      <c r="I269" s="5" t="n"/>
      <c r="J269" s="5" t="n"/>
    </row>
    <row r="270">
      <c r="A270" s="4" t="n"/>
      <c r="B270" s="5" t="n"/>
      <c r="C270" s="6" t="n"/>
      <c r="D270" s="6" t="n"/>
      <c r="E270" s="5">
        <f>IF(AND(C270&lt;&gt;"",D270&lt;&gt;""),ROUND(MOD(D270-C270,1)*1440,0),"")</f>
        <v/>
      </c>
      <c r="F270" s="5" t="n"/>
      <c r="G270" s="5">
        <f>IF(F270="","",IFERROR(INDEX('Stop reasons'!$B$5:$B$60,MATCH(F270,'Stop reasons'!$A$5:$A$60,0)),"Not on the list"))</f>
        <v/>
      </c>
      <c r="H270" s="5">
        <f>IF(F270="","",IFERROR(INDEX('Stop reasons'!$C$5:$C$60,MATCH(F270,'Stop reasons'!$A$5:$A$60,0)),"Not on the list"))</f>
        <v/>
      </c>
      <c r="I270" s="5" t="n"/>
      <c r="J270" s="5" t="n"/>
    </row>
    <row r="271">
      <c r="A271" s="4" t="n"/>
      <c r="B271" s="5" t="n"/>
      <c r="C271" s="6" t="n"/>
      <c r="D271" s="6" t="n"/>
      <c r="E271" s="5">
        <f>IF(AND(C271&lt;&gt;"",D271&lt;&gt;""),ROUND(MOD(D271-C271,1)*1440,0),"")</f>
        <v/>
      </c>
      <c r="F271" s="5" t="n"/>
      <c r="G271" s="5">
        <f>IF(F271="","",IFERROR(INDEX('Stop reasons'!$B$5:$B$60,MATCH(F271,'Stop reasons'!$A$5:$A$60,0)),"Not on the list"))</f>
        <v/>
      </c>
      <c r="H271" s="5">
        <f>IF(F271="","",IFERROR(INDEX('Stop reasons'!$C$5:$C$60,MATCH(F271,'Stop reasons'!$A$5:$A$60,0)),"Not on the list"))</f>
        <v/>
      </c>
      <c r="I271" s="5" t="n"/>
      <c r="J271" s="5" t="n"/>
    </row>
    <row r="272">
      <c r="A272" s="4" t="n"/>
      <c r="B272" s="5" t="n"/>
      <c r="C272" s="6" t="n"/>
      <c r="D272" s="6" t="n"/>
      <c r="E272" s="5">
        <f>IF(AND(C272&lt;&gt;"",D272&lt;&gt;""),ROUND(MOD(D272-C272,1)*1440,0),"")</f>
        <v/>
      </c>
      <c r="F272" s="5" t="n"/>
      <c r="G272" s="5">
        <f>IF(F272="","",IFERROR(INDEX('Stop reasons'!$B$5:$B$60,MATCH(F272,'Stop reasons'!$A$5:$A$60,0)),"Not on the list"))</f>
        <v/>
      </c>
      <c r="H272" s="5">
        <f>IF(F272="","",IFERROR(INDEX('Stop reasons'!$C$5:$C$60,MATCH(F272,'Stop reasons'!$A$5:$A$60,0)),"Not on the list"))</f>
        <v/>
      </c>
      <c r="I272" s="5" t="n"/>
      <c r="J272" s="5" t="n"/>
    </row>
    <row r="273">
      <c r="A273" s="4" t="n"/>
      <c r="B273" s="5" t="n"/>
      <c r="C273" s="6" t="n"/>
      <c r="D273" s="6" t="n"/>
      <c r="E273" s="5">
        <f>IF(AND(C273&lt;&gt;"",D273&lt;&gt;""),ROUND(MOD(D273-C273,1)*1440,0),"")</f>
        <v/>
      </c>
      <c r="F273" s="5" t="n"/>
      <c r="G273" s="5">
        <f>IF(F273="","",IFERROR(INDEX('Stop reasons'!$B$5:$B$60,MATCH(F273,'Stop reasons'!$A$5:$A$60,0)),"Not on the list"))</f>
        <v/>
      </c>
      <c r="H273" s="5">
        <f>IF(F273="","",IFERROR(INDEX('Stop reasons'!$C$5:$C$60,MATCH(F273,'Stop reasons'!$A$5:$A$60,0)),"Not on the list"))</f>
        <v/>
      </c>
      <c r="I273" s="5" t="n"/>
      <c r="J273" s="5" t="n"/>
    </row>
    <row r="274">
      <c r="A274" s="4" t="n"/>
      <c r="B274" s="5" t="n"/>
      <c r="C274" s="6" t="n"/>
      <c r="D274" s="6" t="n"/>
      <c r="E274" s="5">
        <f>IF(AND(C274&lt;&gt;"",D274&lt;&gt;""),ROUND(MOD(D274-C274,1)*1440,0),"")</f>
        <v/>
      </c>
      <c r="F274" s="5" t="n"/>
      <c r="G274" s="5">
        <f>IF(F274="","",IFERROR(INDEX('Stop reasons'!$B$5:$B$60,MATCH(F274,'Stop reasons'!$A$5:$A$60,0)),"Not on the list"))</f>
        <v/>
      </c>
      <c r="H274" s="5">
        <f>IF(F274="","",IFERROR(INDEX('Stop reasons'!$C$5:$C$60,MATCH(F274,'Stop reasons'!$A$5:$A$60,0)),"Not on the list"))</f>
        <v/>
      </c>
      <c r="I274" s="5" t="n"/>
      <c r="J274" s="5" t="n"/>
    </row>
    <row r="275">
      <c r="A275" s="4" t="n"/>
      <c r="B275" s="5" t="n"/>
      <c r="C275" s="6" t="n"/>
      <c r="D275" s="6" t="n"/>
      <c r="E275" s="5">
        <f>IF(AND(C275&lt;&gt;"",D275&lt;&gt;""),ROUND(MOD(D275-C275,1)*1440,0),"")</f>
        <v/>
      </c>
      <c r="F275" s="5" t="n"/>
      <c r="G275" s="5">
        <f>IF(F275="","",IFERROR(INDEX('Stop reasons'!$B$5:$B$60,MATCH(F275,'Stop reasons'!$A$5:$A$60,0)),"Not on the list"))</f>
        <v/>
      </c>
      <c r="H275" s="5">
        <f>IF(F275="","",IFERROR(INDEX('Stop reasons'!$C$5:$C$60,MATCH(F275,'Stop reasons'!$A$5:$A$60,0)),"Not on the list"))</f>
        <v/>
      </c>
      <c r="I275" s="5" t="n"/>
      <c r="J275" s="5" t="n"/>
    </row>
    <row r="276">
      <c r="A276" s="4" t="n"/>
      <c r="B276" s="5" t="n"/>
      <c r="C276" s="6" t="n"/>
      <c r="D276" s="6" t="n"/>
      <c r="E276" s="5">
        <f>IF(AND(C276&lt;&gt;"",D276&lt;&gt;""),ROUND(MOD(D276-C276,1)*1440,0),"")</f>
        <v/>
      </c>
      <c r="F276" s="5" t="n"/>
      <c r="G276" s="5">
        <f>IF(F276="","",IFERROR(INDEX('Stop reasons'!$B$5:$B$60,MATCH(F276,'Stop reasons'!$A$5:$A$60,0)),"Not on the list"))</f>
        <v/>
      </c>
      <c r="H276" s="5">
        <f>IF(F276="","",IFERROR(INDEX('Stop reasons'!$C$5:$C$60,MATCH(F276,'Stop reasons'!$A$5:$A$60,0)),"Not on the list"))</f>
        <v/>
      </c>
      <c r="I276" s="5" t="n"/>
      <c r="J276" s="5" t="n"/>
    </row>
    <row r="277">
      <c r="A277" s="4" t="n"/>
      <c r="B277" s="5" t="n"/>
      <c r="C277" s="6" t="n"/>
      <c r="D277" s="6" t="n"/>
      <c r="E277" s="5">
        <f>IF(AND(C277&lt;&gt;"",D277&lt;&gt;""),ROUND(MOD(D277-C277,1)*1440,0),"")</f>
        <v/>
      </c>
      <c r="F277" s="5" t="n"/>
      <c r="G277" s="5">
        <f>IF(F277="","",IFERROR(INDEX('Stop reasons'!$B$5:$B$60,MATCH(F277,'Stop reasons'!$A$5:$A$60,0)),"Not on the list"))</f>
        <v/>
      </c>
      <c r="H277" s="5">
        <f>IF(F277="","",IFERROR(INDEX('Stop reasons'!$C$5:$C$60,MATCH(F277,'Stop reasons'!$A$5:$A$60,0)),"Not on the list"))</f>
        <v/>
      </c>
      <c r="I277" s="5" t="n"/>
      <c r="J277" s="5" t="n"/>
    </row>
    <row r="278">
      <c r="A278" s="4" t="n"/>
      <c r="B278" s="5" t="n"/>
      <c r="C278" s="6" t="n"/>
      <c r="D278" s="6" t="n"/>
      <c r="E278" s="5">
        <f>IF(AND(C278&lt;&gt;"",D278&lt;&gt;""),ROUND(MOD(D278-C278,1)*1440,0),"")</f>
        <v/>
      </c>
      <c r="F278" s="5" t="n"/>
      <c r="G278" s="5">
        <f>IF(F278="","",IFERROR(INDEX('Stop reasons'!$B$5:$B$60,MATCH(F278,'Stop reasons'!$A$5:$A$60,0)),"Not on the list"))</f>
        <v/>
      </c>
      <c r="H278" s="5">
        <f>IF(F278="","",IFERROR(INDEX('Stop reasons'!$C$5:$C$60,MATCH(F278,'Stop reasons'!$A$5:$A$60,0)),"Not on the list"))</f>
        <v/>
      </c>
      <c r="I278" s="5" t="n"/>
      <c r="J278" s="5" t="n"/>
    </row>
    <row r="279">
      <c r="A279" s="4" t="n"/>
      <c r="B279" s="5" t="n"/>
      <c r="C279" s="6" t="n"/>
      <c r="D279" s="6" t="n"/>
      <c r="E279" s="5">
        <f>IF(AND(C279&lt;&gt;"",D279&lt;&gt;""),ROUND(MOD(D279-C279,1)*1440,0),"")</f>
        <v/>
      </c>
      <c r="F279" s="5" t="n"/>
      <c r="G279" s="5">
        <f>IF(F279="","",IFERROR(INDEX('Stop reasons'!$B$5:$B$60,MATCH(F279,'Stop reasons'!$A$5:$A$60,0)),"Not on the list"))</f>
        <v/>
      </c>
      <c r="H279" s="5">
        <f>IF(F279="","",IFERROR(INDEX('Stop reasons'!$C$5:$C$60,MATCH(F279,'Stop reasons'!$A$5:$A$60,0)),"Not on the list"))</f>
        <v/>
      </c>
      <c r="I279" s="5" t="n"/>
      <c r="J279" s="5" t="n"/>
    </row>
    <row r="280">
      <c r="A280" s="4" t="n"/>
      <c r="B280" s="5" t="n"/>
      <c r="C280" s="6" t="n"/>
      <c r="D280" s="6" t="n"/>
      <c r="E280" s="5">
        <f>IF(AND(C280&lt;&gt;"",D280&lt;&gt;""),ROUND(MOD(D280-C280,1)*1440,0),"")</f>
        <v/>
      </c>
      <c r="F280" s="5" t="n"/>
      <c r="G280" s="5">
        <f>IF(F280="","",IFERROR(INDEX('Stop reasons'!$B$5:$B$60,MATCH(F280,'Stop reasons'!$A$5:$A$60,0)),"Not on the list"))</f>
        <v/>
      </c>
      <c r="H280" s="5">
        <f>IF(F280="","",IFERROR(INDEX('Stop reasons'!$C$5:$C$60,MATCH(F280,'Stop reasons'!$A$5:$A$60,0)),"Not on the list"))</f>
        <v/>
      </c>
      <c r="I280" s="5" t="n"/>
      <c r="J280" s="5" t="n"/>
    </row>
    <row r="281">
      <c r="A281" s="4" t="n"/>
      <c r="B281" s="5" t="n"/>
      <c r="C281" s="6" t="n"/>
      <c r="D281" s="6" t="n"/>
      <c r="E281" s="5">
        <f>IF(AND(C281&lt;&gt;"",D281&lt;&gt;""),ROUND(MOD(D281-C281,1)*1440,0),"")</f>
        <v/>
      </c>
      <c r="F281" s="5" t="n"/>
      <c r="G281" s="5">
        <f>IF(F281="","",IFERROR(INDEX('Stop reasons'!$B$5:$B$60,MATCH(F281,'Stop reasons'!$A$5:$A$60,0)),"Not on the list"))</f>
        <v/>
      </c>
      <c r="H281" s="5">
        <f>IF(F281="","",IFERROR(INDEX('Stop reasons'!$C$5:$C$60,MATCH(F281,'Stop reasons'!$A$5:$A$60,0)),"Not on the list"))</f>
        <v/>
      </c>
      <c r="I281" s="5" t="n"/>
      <c r="J281" s="5" t="n"/>
    </row>
    <row r="282">
      <c r="A282" s="4" t="n"/>
      <c r="B282" s="5" t="n"/>
      <c r="C282" s="6" t="n"/>
      <c r="D282" s="6" t="n"/>
      <c r="E282" s="5">
        <f>IF(AND(C282&lt;&gt;"",D282&lt;&gt;""),ROUND(MOD(D282-C282,1)*1440,0),"")</f>
        <v/>
      </c>
      <c r="F282" s="5" t="n"/>
      <c r="G282" s="5">
        <f>IF(F282="","",IFERROR(INDEX('Stop reasons'!$B$5:$B$60,MATCH(F282,'Stop reasons'!$A$5:$A$60,0)),"Not on the list"))</f>
        <v/>
      </c>
      <c r="H282" s="5">
        <f>IF(F282="","",IFERROR(INDEX('Stop reasons'!$C$5:$C$60,MATCH(F282,'Stop reasons'!$A$5:$A$60,0)),"Not on the list"))</f>
        <v/>
      </c>
      <c r="I282" s="5" t="n"/>
      <c r="J282" s="5" t="n"/>
    </row>
    <row r="283">
      <c r="A283" s="4" t="n"/>
      <c r="B283" s="5" t="n"/>
      <c r="C283" s="6" t="n"/>
      <c r="D283" s="6" t="n"/>
      <c r="E283" s="5">
        <f>IF(AND(C283&lt;&gt;"",D283&lt;&gt;""),ROUND(MOD(D283-C283,1)*1440,0),"")</f>
        <v/>
      </c>
      <c r="F283" s="5" t="n"/>
      <c r="G283" s="5">
        <f>IF(F283="","",IFERROR(INDEX('Stop reasons'!$B$5:$B$60,MATCH(F283,'Stop reasons'!$A$5:$A$60,0)),"Not on the list"))</f>
        <v/>
      </c>
      <c r="H283" s="5">
        <f>IF(F283="","",IFERROR(INDEX('Stop reasons'!$C$5:$C$60,MATCH(F283,'Stop reasons'!$A$5:$A$60,0)),"Not on the list"))</f>
        <v/>
      </c>
      <c r="I283" s="5" t="n"/>
      <c r="J283" s="5" t="n"/>
    </row>
    <row r="284">
      <c r="A284" s="4" t="n"/>
      <c r="B284" s="5" t="n"/>
      <c r="C284" s="6" t="n"/>
      <c r="D284" s="6" t="n"/>
      <c r="E284" s="5">
        <f>IF(AND(C284&lt;&gt;"",D284&lt;&gt;""),ROUND(MOD(D284-C284,1)*1440,0),"")</f>
        <v/>
      </c>
      <c r="F284" s="5" t="n"/>
      <c r="G284" s="5">
        <f>IF(F284="","",IFERROR(INDEX('Stop reasons'!$B$5:$B$60,MATCH(F284,'Stop reasons'!$A$5:$A$60,0)),"Not on the list"))</f>
        <v/>
      </c>
      <c r="H284" s="5">
        <f>IF(F284="","",IFERROR(INDEX('Stop reasons'!$C$5:$C$60,MATCH(F284,'Stop reasons'!$A$5:$A$60,0)),"Not on the list"))</f>
        <v/>
      </c>
      <c r="I284" s="5" t="n"/>
      <c r="J284" s="5" t="n"/>
    </row>
    <row r="285">
      <c r="A285" s="4" t="n"/>
      <c r="B285" s="5" t="n"/>
      <c r="C285" s="6" t="n"/>
      <c r="D285" s="6" t="n"/>
      <c r="E285" s="5">
        <f>IF(AND(C285&lt;&gt;"",D285&lt;&gt;""),ROUND(MOD(D285-C285,1)*1440,0),"")</f>
        <v/>
      </c>
      <c r="F285" s="5" t="n"/>
      <c r="G285" s="5">
        <f>IF(F285="","",IFERROR(INDEX('Stop reasons'!$B$5:$B$60,MATCH(F285,'Stop reasons'!$A$5:$A$60,0)),"Not on the list"))</f>
        <v/>
      </c>
      <c r="H285" s="5">
        <f>IF(F285="","",IFERROR(INDEX('Stop reasons'!$C$5:$C$60,MATCH(F285,'Stop reasons'!$A$5:$A$60,0)),"Not on the list"))</f>
        <v/>
      </c>
      <c r="I285" s="5" t="n"/>
      <c r="J285" s="5" t="n"/>
    </row>
    <row r="286">
      <c r="A286" s="4" t="n"/>
      <c r="B286" s="5" t="n"/>
      <c r="C286" s="6" t="n"/>
      <c r="D286" s="6" t="n"/>
      <c r="E286" s="5">
        <f>IF(AND(C286&lt;&gt;"",D286&lt;&gt;""),ROUND(MOD(D286-C286,1)*1440,0),"")</f>
        <v/>
      </c>
      <c r="F286" s="5" t="n"/>
      <c r="G286" s="5">
        <f>IF(F286="","",IFERROR(INDEX('Stop reasons'!$B$5:$B$60,MATCH(F286,'Stop reasons'!$A$5:$A$60,0)),"Not on the list"))</f>
        <v/>
      </c>
      <c r="H286" s="5">
        <f>IF(F286="","",IFERROR(INDEX('Stop reasons'!$C$5:$C$60,MATCH(F286,'Stop reasons'!$A$5:$A$60,0)),"Not on the list"))</f>
        <v/>
      </c>
      <c r="I286" s="5" t="n"/>
      <c r="J286" s="5" t="n"/>
    </row>
    <row r="287">
      <c r="A287" s="4" t="n"/>
      <c r="B287" s="5" t="n"/>
      <c r="C287" s="6" t="n"/>
      <c r="D287" s="6" t="n"/>
      <c r="E287" s="5">
        <f>IF(AND(C287&lt;&gt;"",D287&lt;&gt;""),ROUND(MOD(D287-C287,1)*1440,0),"")</f>
        <v/>
      </c>
      <c r="F287" s="5" t="n"/>
      <c r="G287" s="5">
        <f>IF(F287="","",IFERROR(INDEX('Stop reasons'!$B$5:$B$60,MATCH(F287,'Stop reasons'!$A$5:$A$60,0)),"Not on the list"))</f>
        <v/>
      </c>
      <c r="H287" s="5">
        <f>IF(F287="","",IFERROR(INDEX('Stop reasons'!$C$5:$C$60,MATCH(F287,'Stop reasons'!$A$5:$A$60,0)),"Not on the list"))</f>
        <v/>
      </c>
      <c r="I287" s="5" t="n"/>
      <c r="J287" s="5" t="n"/>
    </row>
    <row r="288">
      <c r="A288" s="4" t="n"/>
      <c r="B288" s="5" t="n"/>
      <c r="C288" s="6" t="n"/>
      <c r="D288" s="6" t="n"/>
      <c r="E288" s="5">
        <f>IF(AND(C288&lt;&gt;"",D288&lt;&gt;""),ROUND(MOD(D288-C288,1)*1440,0),"")</f>
        <v/>
      </c>
      <c r="F288" s="5" t="n"/>
      <c r="G288" s="5">
        <f>IF(F288="","",IFERROR(INDEX('Stop reasons'!$B$5:$B$60,MATCH(F288,'Stop reasons'!$A$5:$A$60,0)),"Not on the list"))</f>
        <v/>
      </c>
      <c r="H288" s="5">
        <f>IF(F288="","",IFERROR(INDEX('Stop reasons'!$C$5:$C$60,MATCH(F288,'Stop reasons'!$A$5:$A$60,0)),"Not on the list"))</f>
        <v/>
      </c>
      <c r="I288" s="5" t="n"/>
      <c r="J288" s="5" t="n"/>
    </row>
    <row r="289">
      <c r="A289" s="4" t="n"/>
      <c r="B289" s="5" t="n"/>
      <c r="C289" s="6" t="n"/>
      <c r="D289" s="6" t="n"/>
      <c r="E289" s="5">
        <f>IF(AND(C289&lt;&gt;"",D289&lt;&gt;""),ROUND(MOD(D289-C289,1)*1440,0),"")</f>
        <v/>
      </c>
      <c r="F289" s="5" t="n"/>
      <c r="G289" s="5">
        <f>IF(F289="","",IFERROR(INDEX('Stop reasons'!$B$5:$B$60,MATCH(F289,'Stop reasons'!$A$5:$A$60,0)),"Not on the list"))</f>
        <v/>
      </c>
      <c r="H289" s="5">
        <f>IF(F289="","",IFERROR(INDEX('Stop reasons'!$C$5:$C$60,MATCH(F289,'Stop reasons'!$A$5:$A$60,0)),"Not on the list"))</f>
        <v/>
      </c>
      <c r="I289" s="5" t="n"/>
      <c r="J289" s="5" t="n"/>
    </row>
    <row r="290">
      <c r="A290" s="4" t="n"/>
      <c r="B290" s="5" t="n"/>
      <c r="C290" s="6" t="n"/>
      <c r="D290" s="6" t="n"/>
      <c r="E290" s="5">
        <f>IF(AND(C290&lt;&gt;"",D290&lt;&gt;""),ROUND(MOD(D290-C290,1)*1440,0),"")</f>
        <v/>
      </c>
      <c r="F290" s="5" t="n"/>
      <c r="G290" s="5">
        <f>IF(F290="","",IFERROR(INDEX('Stop reasons'!$B$5:$B$60,MATCH(F290,'Stop reasons'!$A$5:$A$60,0)),"Not on the list"))</f>
        <v/>
      </c>
      <c r="H290" s="5">
        <f>IF(F290="","",IFERROR(INDEX('Stop reasons'!$C$5:$C$60,MATCH(F290,'Stop reasons'!$A$5:$A$60,0)),"Not on the list"))</f>
        <v/>
      </c>
      <c r="I290" s="5" t="n"/>
      <c r="J290" s="5" t="n"/>
    </row>
    <row r="291">
      <c r="A291" s="4" t="n"/>
      <c r="B291" s="5" t="n"/>
      <c r="C291" s="6" t="n"/>
      <c r="D291" s="6" t="n"/>
      <c r="E291" s="5">
        <f>IF(AND(C291&lt;&gt;"",D291&lt;&gt;""),ROUND(MOD(D291-C291,1)*1440,0),"")</f>
        <v/>
      </c>
      <c r="F291" s="5" t="n"/>
      <c r="G291" s="5">
        <f>IF(F291="","",IFERROR(INDEX('Stop reasons'!$B$5:$B$60,MATCH(F291,'Stop reasons'!$A$5:$A$60,0)),"Not on the list"))</f>
        <v/>
      </c>
      <c r="H291" s="5">
        <f>IF(F291="","",IFERROR(INDEX('Stop reasons'!$C$5:$C$60,MATCH(F291,'Stop reasons'!$A$5:$A$60,0)),"Not on the list"))</f>
        <v/>
      </c>
      <c r="I291" s="5" t="n"/>
      <c r="J291" s="5" t="n"/>
    </row>
    <row r="292">
      <c r="A292" s="4" t="n"/>
      <c r="B292" s="5" t="n"/>
      <c r="C292" s="6" t="n"/>
      <c r="D292" s="6" t="n"/>
      <c r="E292" s="5">
        <f>IF(AND(C292&lt;&gt;"",D292&lt;&gt;""),ROUND(MOD(D292-C292,1)*1440,0),"")</f>
        <v/>
      </c>
      <c r="F292" s="5" t="n"/>
      <c r="G292" s="5">
        <f>IF(F292="","",IFERROR(INDEX('Stop reasons'!$B$5:$B$60,MATCH(F292,'Stop reasons'!$A$5:$A$60,0)),"Not on the list"))</f>
        <v/>
      </c>
      <c r="H292" s="5">
        <f>IF(F292="","",IFERROR(INDEX('Stop reasons'!$C$5:$C$60,MATCH(F292,'Stop reasons'!$A$5:$A$60,0)),"Not on the list"))</f>
        <v/>
      </c>
      <c r="I292" s="5" t="n"/>
      <c r="J292" s="5" t="n"/>
    </row>
    <row r="293">
      <c r="A293" s="4" t="n"/>
      <c r="B293" s="5" t="n"/>
      <c r="C293" s="6" t="n"/>
      <c r="D293" s="6" t="n"/>
      <c r="E293" s="5">
        <f>IF(AND(C293&lt;&gt;"",D293&lt;&gt;""),ROUND(MOD(D293-C293,1)*1440,0),"")</f>
        <v/>
      </c>
      <c r="F293" s="5" t="n"/>
      <c r="G293" s="5">
        <f>IF(F293="","",IFERROR(INDEX('Stop reasons'!$B$5:$B$60,MATCH(F293,'Stop reasons'!$A$5:$A$60,0)),"Not on the list"))</f>
        <v/>
      </c>
      <c r="H293" s="5">
        <f>IF(F293="","",IFERROR(INDEX('Stop reasons'!$C$5:$C$60,MATCH(F293,'Stop reasons'!$A$5:$A$60,0)),"Not on the list"))</f>
        <v/>
      </c>
      <c r="I293" s="5" t="n"/>
      <c r="J293" s="5" t="n"/>
    </row>
    <row r="294">
      <c r="A294" s="4" t="n"/>
      <c r="B294" s="5" t="n"/>
      <c r="C294" s="6" t="n"/>
      <c r="D294" s="6" t="n"/>
      <c r="E294" s="5">
        <f>IF(AND(C294&lt;&gt;"",D294&lt;&gt;""),ROUND(MOD(D294-C294,1)*1440,0),"")</f>
        <v/>
      </c>
      <c r="F294" s="5" t="n"/>
      <c r="G294" s="5">
        <f>IF(F294="","",IFERROR(INDEX('Stop reasons'!$B$5:$B$60,MATCH(F294,'Stop reasons'!$A$5:$A$60,0)),"Not on the list"))</f>
        <v/>
      </c>
      <c r="H294" s="5">
        <f>IF(F294="","",IFERROR(INDEX('Stop reasons'!$C$5:$C$60,MATCH(F294,'Stop reasons'!$A$5:$A$60,0)),"Not on the list"))</f>
        <v/>
      </c>
      <c r="I294" s="5" t="n"/>
      <c r="J294" s="5" t="n"/>
    </row>
    <row r="295">
      <c r="A295" s="4" t="n"/>
      <c r="B295" s="5" t="n"/>
      <c r="C295" s="6" t="n"/>
      <c r="D295" s="6" t="n"/>
      <c r="E295" s="5">
        <f>IF(AND(C295&lt;&gt;"",D295&lt;&gt;""),ROUND(MOD(D295-C295,1)*1440,0),"")</f>
        <v/>
      </c>
      <c r="F295" s="5" t="n"/>
      <c r="G295" s="5">
        <f>IF(F295="","",IFERROR(INDEX('Stop reasons'!$B$5:$B$60,MATCH(F295,'Stop reasons'!$A$5:$A$60,0)),"Not on the list"))</f>
        <v/>
      </c>
      <c r="H295" s="5">
        <f>IF(F295="","",IFERROR(INDEX('Stop reasons'!$C$5:$C$60,MATCH(F295,'Stop reasons'!$A$5:$A$60,0)),"Not on the list"))</f>
        <v/>
      </c>
      <c r="I295" s="5" t="n"/>
      <c r="J295" s="5" t="n"/>
    </row>
    <row r="296">
      <c r="A296" s="4" t="n"/>
      <c r="B296" s="5" t="n"/>
      <c r="C296" s="6" t="n"/>
      <c r="D296" s="6" t="n"/>
      <c r="E296" s="5">
        <f>IF(AND(C296&lt;&gt;"",D296&lt;&gt;""),ROUND(MOD(D296-C296,1)*1440,0),"")</f>
        <v/>
      </c>
      <c r="F296" s="5" t="n"/>
      <c r="G296" s="5">
        <f>IF(F296="","",IFERROR(INDEX('Stop reasons'!$B$5:$B$60,MATCH(F296,'Stop reasons'!$A$5:$A$60,0)),"Not on the list"))</f>
        <v/>
      </c>
      <c r="H296" s="5">
        <f>IF(F296="","",IFERROR(INDEX('Stop reasons'!$C$5:$C$60,MATCH(F296,'Stop reasons'!$A$5:$A$60,0)),"Not on the list"))</f>
        <v/>
      </c>
      <c r="I296" s="5" t="n"/>
      <c r="J296" s="5" t="n"/>
    </row>
    <row r="297">
      <c r="A297" s="4" t="n"/>
      <c r="B297" s="5" t="n"/>
      <c r="C297" s="6" t="n"/>
      <c r="D297" s="6" t="n"/>
      <c r="E297" s="5">
        <f>IF(AND(C297&lt;&gt;"",D297&lt;&gt;""),ROUND(MOD(D297-C297,1)*1440,0),"")</f>
        <v/>
      </c>
      <c r="F297" s="5" t="n"/>
      <c r="G297" s="5">
        <f>IF(F297="","",IFERROR(INDEX('Stop reasons'!$B$5:$B$60,MATCH(F297,'Stop reasons'!$A$5:$A$60,0)),"Not on the list"))</f>
        <v/>
      </c>
      <c r="H297" s="5">
        <f>IF(F297="","",IFERROR(INDEX('Stop reasons'!$C$5:$C$60,MATCH(F297,'Stop reasons'!$A$5:$A$60,0)),"Not on the list"))</f>
        <v/>
      </c>
      <c r="I297" s="5" t="n"/>
      <c r="J297" s="5" t="n"/>
    </row>
    <row r="298">
      <c r="A298" s="4" t="n"/>
      <c r="B298" s="5" t="n"/>
      <c r="C298" s="6" t="n"/>
      <c r="D298" s="6" t="n"/>
      <c r="E298" s="5">
        <f>IF(AND(C298&lt;&gt;"",D298&lt;&gt;""),ROUND(MOD(D298-C298,1)*1440,0),"")</f>
        <v/>
      </c>
      <c r="F298" s="5" t="n"/>
      <c r="G298" s="5">
        <f>IF(F298="","",IFERROR(INDEX('Stop reasons'!$B$5:$B$60,MATCH(F298,'Stop reasons'!$A$5:$A$60,0)),"Not on the list"))</f>
        <v/>
      </c>
      <c r="H298" s="5">
        <f>IF(F298="","",IFERROR(INDEX('Stop reasons'!$C$5:$C$60,MATCH(F298,'Stop reasons'!$A$5:$A$60,0)),"Not on the list"))</f>
        <v/>
      </c>
      <c r="I298" s="5" t="n"/>
      <c r="J298" s="5" t="n"/>
    </row>
    <row r="299">
      <c r="A299" s="4" t="n"/>
      <c r="B299" s="5" t="n"/>
      <c r="C299" s="6" t="n"/>
      <c r="D299" s="6" t="n"/>
      <c r="E299" s="5">
        <f>IF(AND(C299&lt;&gt;"",D299&lt;&gt;""),ROUND(MOD(D299-C299,1)*1440,0),"")</f>
        <v/>
      </c>
      <c r="F299" s="5" t="n"/>
      <c r="G299" s="5">
        <f>IF(F299="","",IFERROR(INDEX('Stop reasons'!$B$5:$B$60,MATCH(F299,'Stop reasons'!$A$5:$A$60,0)),"Not on the list"))</f>
        <v/>
      </c>
      <c r="H299" s="5">
        <f>IF(F299="","",IFERROR(INDEX('Stop reasons'!$C$5:$C$60,MATCH(F299,'Stop reasons'!$A$5:$A$60,0)),"Not on the list"))</f>
        <v/>
      </c>
      <c r="I299" s="5" t="n"/>
      <c r="J299" s="5" t="n"/>
    </row>
    <row r="300">
      <c r="A300" s="4" t="n"/>
      <c r="B300" s="5" t="n"/>
      <c r="C300" s="6" t="n"/>
      <c r="D300" s="6" t="n"/>
      <c r="E300" s="5">
        <f>IF(AND(C300&lt;&gt;"",D300&lt;&gt;""),ROUND(MOD(D300-C300,1)*1440,0),"")</f>
        <v/>
      </c>
      <c r="F300" s="5" t="n"/>
      <c r="G300" s="5">
        <f>IF(F300="","",IFERROR(INDEX('Stop reasons'!$B$5:$B$60,MATCH(F300,'Stop reasons'!$A$5:$A$60,0)),"Not on the list"))</f>
        <v/>
      </c>
      <c r="H300" s="5">
        <f>IF(F300="","",IFERROR(INDEX('Stop reasons'!$C$5:$C$60,MATCH(F300,'Stop reasons'!$A$5:$A$60,0)),"Not on the list"))</f>
        <v/>
      </c>
      <c r="I300" s="5" t="n"/>
      <c r="J300" s="5" t="n"/>
    </row>
    <row r="301">
      <c r="A301" s="4" t="n"/>
      <c r="B301" s="5" t="n"/>
      <c r="C301" s="6" t="n"/>
      <c r="D301" s="6" t="n"/>
      <c r="E301" s="5">
        <f>IF(AND(C301&lt;&gt;"",D301&lt;&gt;""),ROUND(MOD(D301-C301,1)*1440,0),"")</f>
        <v/>
      </c>
      <c r="F301" s="5" t="n"/>
      <c r="G301" s="5">
        <f>IF(F301="","",IFERROR(INDEX('Stop reasons'!$B$5:$B$60,MATCH(F301,'Stop reasons'!$A$5:$A$60,0)),"Not on the list"))</f>
        <v/>
      </c>
      <c r="H301" s="5">
        <f>IF(F301="","",IFERROR(INDEX('Stop reasons'!$C$5:$C$60,MATCH(F301,'Stop reasons'!$A$5:$A$60,0)),"Not on the list"))</f>
        <v/>
      </c>
      <c r="I301" s="5" t="n"/>
      <c r="J301" s="5" t="n"/>
    </row>
    <row r="302">
      <c r="A302" s="4" t="n"/>
      <c r="B302" s="5" t="n"/>
      <c r="C302" s="6" t="n"/>
      <c r="D302" s="6" t="n"/>
      <c r="E302" s="5">
        <f>IF(AND(C302&lt;&gt;"",D302&lt;&gt;""),ROUND(MOD(D302-C302,1)*1440,0),"")</f>
        <v/>
      </c>
      <c r="F302" s="5" t="n"/>
      <c r="G302" s="5">
        <f>IF(F302="","",IFERROR(INDEX('Stop reasons'!$B$5:$B$60,MATCH(F302,'Stop reasons'!$A$5:$A$60,0)),"Not on the list"))</f>
        <v/>
      </c>
      <c r="H302" s="5">
        <f>IF(F302="","",IFERROR(INDEX('Stop reasons'!$C$5:$C$60,MATCH(F302,'Stop reasons'!$A$5:$A$60,0)),"Not on the list"))</f>
        <v/>
      </c>
      <c r="I302" s="5" t="n"/>
      <c r="J302" s="5" t="n"/>
    </row>
    <row r="303">
      <c r="A303" s="4" t="n"/>
      <c r="B303" s="5" t="n"/>
      <c r="C303" s="6" t="n"/>
      <c r="D303" s="6" t="n"/>
      <c r="E303" s="5">
        <f>IF(AND(C303&lt;&gt;"",D303&lt;&gt;""),ROUND(MOD(D303-C303,1)*1440,0),"")</f>
        <v/>
      </c>
      <c r="F303" s="5" t="n"/>
      <c r="G303" s="5">
        <f>IF(F303="","",IFERROR(INDEX('Stop reasons'!$B$5:$B$60,MATCH(F303,'Stop reasons'!$A$5:$A$60,0)),"Not on the list"))</f>
        <v/>
      </c>
      <c r="H303" s="5">
        <f>IF(F303="","",IFERROR(INDEX('Stop reasons'!$C$5:$C$60,MATCH(F303,'Stop reasons'!$A$5:$A$60,0)),"Not on the list"))</f>
        <v/>
      </c>
      <c r="I303" s="5" t="n"/>
      <c r="J303" s="5" t="n"/>
    </row>
    <row r="304">
      <c r="A304" s="4" t="n"/>
      <c r="B304" s="5" t="n"/>
      <c r="C304" s="6" t="n"/>
      <c r="D304" s="6" t="n"/>
      <c r="E304" s="5">
        <f>IF(AND(C304&lt;&gt;"",D304&lt;&gt;""),ROUND(MOD(D304-C304,1)*1440,0),"")</f>
        <v/>
      </c>
      <c r="F304" s="5" t="n"/>
      <c r="G304" s="5">
        <f>IF(F304="","",IFERROR(INDEX('Stop reasons'!$B$5:$B$60,MATCH(F304,'Stop reasons'!$A$5:$A$60,0)),"Not on the list"))</f>
        <v/>
      </c>
      <c r="H304" s="5">
        <f>IF(F304="","",IFERROR(INDEX('Stop reasons'!$C$5:$C$60,MATCH(F304,'Stop reasons'!$A$5:$A$60,0)),"Not on the list"))</f>
        <v/>
      </c>
      <c r="I304" s="5" t="n"/>
      <c r="J304" s="5" t="n"/>
    </row>
  </sheetData>
  <conditionalFormatting sqref="G5:H304">
    <cfRule type="expression" priority="1" dxfId="0">
      <formula>G5="Not on the list"</formula>
    </cfRule>
  </conditionalFormatting>
  <dataValidations count="1">
    <dataValidation sqref="F5:F304" showDropDown="0" showInputMessage="0" showErrorMessage="0" allowBlank="1" type="list">
      <formula1>='Stop reasons'!$A$5:$A$60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F5F7"/>
    <outlinePr summaryBelow="1" summaryRight="1"/>
    <pageSetUpPr/>
  </sheetPr>
  <dimension ref="A1:C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30" customWidth="1" min="3" max="3"/>
  </cols>
  <sheetData>
    <row r="1" ht="28" customHeight="1">
      <c r="A1" s="1" t="inlineStr">
        <is>
          <t>Stop reasons</t>
        </is>
      </c>
    </row>
    <row r="2">
      <c r="A2" s="2" t="inlineStr">
        <is>
          <t>Your own list. Each reason has a type and the department that can win the time back. Ten to thirty reasons work best.</t>
        </is>
      </c>
    </row>
    <row r="4" ht="22" customHeight="1">
      <c r="A4" s="3" t="inlineStr">
        <is>
          <t>Reason</t>
        </is>
      </c>
      <c r="B4" s="3" t="inlineStr">
        <is>
          <t>Type</t>
        </is>
      </c>
      <c r="C4" s="3" t="inlineStr">
        <is>
          <t>Department that can fix it</t>
        </is>
      </c>
    </row>
    <row r="5">
      <c r="A5" s="5" t="inlineStr">
        <is>
          <t>Changeover</t>
        </is>
      </c>
      <c r="B5" s="5" t="inlineStr">
        <is>
          <t>Planned</t>
        </is>
      </c>
      <c r="C5" s="5" t="inlineStr">
        <is>
          <t>Production</t>
        </is>
      </c>
    </row>
    <row r="6">
      <c r="A6" s="5" t="inlineStr">
        <is>
          <t>Cleaning (CIP)</t>
        </is>
      </c>
      <c r="B6" s="5" t="inlineStr">
        <is>
          <t>Planned</t>
        </is>
      </c>
      <c r="C6" s="5" t="inlineStr">
        <is>
          <t>Production</t>
        </is>
      </c>
    </row>
    <row r="7">
      <c r="A7" s="5" t="inlineStr">
        <is>
          <t>Planned maintenance</t>
        </is>
      </c>
      <c r="B7" s="5" t="inlineStr">
        <is>
          <t>Planned</t>
        </is>
      </c>
      <c r="C7" s="5" t="inlineStr">
        <is>
          <t>Maintenance</t>
        </is>
      </c>
    </row>
    <row r="8">
      <c r="A8" s="5" t="inlineStr">
        <is>
          <t>Meal or tea break</t>
        </is>
      </c>
      <c r="B8" s="5" t="inlineStr">
        <is>
          <t>Planned</t>
        </is>
      </c>
      <c r="C8" s="5" t="inlineStr">
        <is>
          <t>Production</t>
        </is>
      </c>
    </row>
    <row r="9">
      <c r="A9" s="5" t="inlineStr">
        <is>
          <t>Filler jam</t>
        </is>
      </c>
      <c r="B9" s="5" t="inlineStr">
        <is>
          <t>Unplanned</t>
        </is>
      </c>
      <c r="C9" s="5" t="inlineStr">
        <is>
          <t>Maintenance</t>
        </is>
      </c>
    </row>
    <row r="10">
      <c r="A10" s="5" t="inlineStr">
        <is>
          <t>Conveyor motor</t>
        </is>
      </c>
      <c r="B10" s="5" t="inlineStr">
        <is>
          <t>Unplanned</t>
        </is>
      </c>
      <c r="C10" s="5" t="inlineStr">
        <is>
          <t>Maintenance</t>
        </is>
      </c>
    </row>
    <row r="11">
      <c r="A11" s="5" t="inlineStr">
        <is>
          <t>Breakdown, other</t>
        </is>
      </c>
      <c r="B11" s="5" t="inlineStr">
        <is>
          <t>Unplanned</t>
        </is>
      </c>
      <c r="C11" s="5" t="inlineStr">
        <is>
          <t>Maintenance</t>
        </is>
      </c>
    </row>
    <row r="12">
      <c r="A12" s="5" t="inlineStr">
        <is>
          <t>Waiting for labels</t>
        </is>
      </c>
      <c r="B12" s="5" t="inlineStr">
        <is>
          <t>Unplanned</t>
        </is>
      </c>
      <c r="C12" s="5" t="inlineStr">
        <is>
          <t>Stores</t>
        </is>
      </c>
    </row>
    <row r="13">
      <c r="A13" s="5" t="inlineStr">
        <is>
          <t>Waiting for material</t>
        </is>
      </c>
      <c r="B13" s="5" t="inlineStr">
        <is>
          <t>Unplanned</t>
        </is>
      </c>
      <c r="C13" s="5" t="inlineStr">
        <is>
          <t>Planning</t>
        </is>
      </c>
    </row>
    <row r="14">
      <c r="A14" s="5" t="inlineStr">
        <is>
          <t>Quality hold</t>
        </is>
      </c>
      <c r="B14" s="5" t="inlineStr">
        <is>
          <t>Unplanned</t>
        </is>
      </c>
      <c r="C14" s="5" t="inlineStr">
        <is>
          <t>Quality</t>
        </is>
      </c>
    </row>
    <row r="15">
      <c r="A15" s="5" t="inlineStr">
        <is>
          <t>No operator</t>
        </is>
      </c>
      <c r="B15" s="5" t="inlineStr">
        <is>
          <t>Unplanned</t>
        </is>
      </c>
      <c r="C15" s="5" t="inlineStr">
        <is>
          <t>Production</t>
        </is>
      </c>
    </row>
    <row r="16">
      <c r="A16" s="5" t="inlineStr">
        <is>
          <t>Other</t>
        </is>
      </c>
      <c r="B16" s="5" t="inlineStr">
        <is>
          <t>Unplanned</t>
        </is>
      </c>
      <c r="C16" s="5" t="inlineStr">
        <is>
          <t>Production</t>
        </is>
      </c>
    </row>
  </sheetData>
  <dataValidations count="1">
    <dataValidation sqref="B5:B60" showDropDown="0" showInputMessage="0" showErrorMessage="0" allowBlank="1" type="list">
      <formula1>"Planned,Unplanned"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5F5F7"/>
    <outlinePr summaryBelow="1" summaryRight="1"/>
    <pageSetUpPr/>
  </sheetPr>
  <dimension ref="A1:E62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4" customWidth="1" min="4" max="4"/>
    <col width="8" customWidth="1" min="5" max="5"/>
  </cols>
  <sheetData>
    <row r="1" ht="28" customHeight="1">
      <c r="A1" s="1" t="inlineStr">
        <is>
          <t>Pareto by hours</t>
        </is>
      </c>
    </row>
    <row r="2">
      <c r="A2" s="2" t="inlineStr">
        <is>
          <t>Reasons ranked by hours lost, not by count. The most frequent stop is rarely the most expensive one.</t>
        </is>
      </c>
    </row>
    <row r="4" ht="22" customHeight="1">
      <c r="A4" s="3" t="inlineStr">
        <is>
          <t>Reason</t>
        </is>
      </c>
      <c r="B4" s="3" t="inlineStr">
        <is>
          <t>Stops</t>
        </is>
      </c>
      <c r="C4" s="3" t="inlineStr">
        <is>
          <t>Hours</t>
        </is>
      </c>
      <c r="D4" s="3" t="inlineStr">
        <is>
          <t>Share of hours</t>
        </is>
      </c>
      <c r="E4" s="3" t="inlineStr">
        <is>
          <t>Rank</t>
        </is>
      </c>
    </row>
    <row r="5">
      <c r="A5" s="5">
        <f>IF('Stop reasons'!A5="","",'Stop reasons'!A5)</f>
        <v/>
      </c>
      <c r="B5" s="5">
        <f>IF(A5="","",COUNTIF('Shift log'!$F$5:$F$304,A5))</f>
        <v/>
      </c>
      <c r="C5" s="5">
        <f>IF(A5="","",ROUND(SUMIF('Shift log'!$F$5:$F$304,A5,'Shift log'!$E$5:$E$304)/60,2))</f>
        <v/>
      </c>
      <c r="D5" s="8">
        <f>IF(OR(A5="",SUM($C$5:$C$60)=0),"",C5/SUM($C$5:$C$60))</f>
        <v/>
      </c>
      <c r="E5" s="5">
        <f>IF(OR(A5="",C5=0),"",RANK(C5,$C$5:$C$60))</f>
        <v/>
      </c>
    </row>
    <row r="6">
      <c r="A6" s="5">
        <f>IF('Stop reasons'!A6="","",'Stop reasons'!A6)</f>
        <v/>
      </c>
      <c r="B6" s="5">
        <f>IF(A6="","",COUNTIF('Shift log'!$F$5:$F$304,A6))</f>
        <v/>
      </c>
      <c r="C6" s="5">
        <f>IF(A6="","",ROUND(SUMIF('Shift log'!$F$5:$F$304,A6,'Shift log'!$E$5:$E$304)/60,2))</f>
        <v/>
      </c>
      <c r="D6" s="8">
        <f>IF(OR(A6="",SUM($C$5:$C$60)=0),"",C6/SUM($C$5:$C$60))</f>
        <v/>
      </c>
      <c r="E6" s="5">
        <f>IF(OR(A6="",C6=0),"",RANK(C6,$C$5:$C$60))</f>
        <v/>
      </c>
    </row>
    <row r="7">
      <c r="A7" s="5">
        <f>IF('Stop reasons'!A7="","",'Stop reasons'!A7)</f>
        <v/>
      </c>
      <c r="B7" s="5">
        <f>IF(A7="","",COUNTIF('Shift log'!$F$5:$F$304,A7))</f>
        <v/>
      </c>
      <c r="C7" s="5">
        <f>IF(A7="","",ROUND(SUMIF('Shift log'!$F$5:$F$304,A7,'Shift log'!$E$5:$E$304)/60,2))</f>
        <v/>
      </c>
      <c r="D7" s="8">
        <f>IF(OR(A7="",SUM($C$5:$C$60)=0),"",C7/SUM($C$5:$C$60))</f>
        <v/>
      </c>
      <c r="E7" s="5">
        <f>IF(OR(A7="",C7=0),"",RANK(C7,$C$5:$C$60))</f>
        <v/>
      </c>
    </row>
    <row r="8">
      <c r="A8" s="5">
        <f>IF('Stop reasons'!A8="","",'Stop reasons'!A8)</f>
        <v/>
      </c>
      <c r="B8" s="5">
        <f>IF(A8="","",COUNTIF('Shift log'!$F$5:$F$304,A8))</f>
        <v/>
      </c>
      <c r="C8" s="5">
        <f>IF(A8="","",ROUND(SUMIF('Shift log'!$F$5:$F$304,A8,'Shift log'!$E$5:$E$304)/60,2))</f>
        <v/>
      </c>
      <c r="D8" s="8">
        <f>IF(OR(A8="",SUM($C$5:$C$60)=0),"",C8/SUM($C$5:$C$60))</f>
        <v/>
      </c>
      <c r="E8" s="5">
        <f>IF(OR(A8="",C8=0),"",RANK(C8,$C$5:$C$60))</f>
        <v/>
      </c>
    </row>
    <row r="9">
      <c r="A9" s="5">
        <f>IF('Stop reasons'!A9="","",'Stop reasons'!A9)</f>
        <v/>
      </c>
      <c r="B9" s="5">
        <f>IF(A9="","",COUNTIF('Shift log'!$F$5:$F$304,A9))</f>
        <v/>
      </c>
      <c r="C9" s="5">
        <f>IF(A9="","",ROUND(SUMIF('Shift log'!$F$5:$F$304,A9,'Shift log'!$E$5:$E$304)/60,2))</f>
        <v/>
      </c>
      <c r="D9" s="8">
        <f>IF(OR(A9="",SUM($C$5:$C$60)=0),"",C9/SUM($C$5:$C$60))</f>
        <v/>
      </c>
      <c r="E9" s="5">
        <f>IF(OR(A9="",C9=0),"",RANK(C9,$C$5:$C$60))</f>
        <v/>
      </c>
    </row>
    <row r="10">
      <c r="A10" s="5">
        <f>IF('Stop reasons'!A10="","",'Stop reasons'!A10)</f>
        <v/>
      </c>
      <c r="B10" s="5">
        <f>IF(A10="","",COUNTIF('Shift log'!$F$5:$F$304,A10))</f>
        <v/>
      </c>
      <c r="C10" s="5">
        <f>IF(A10="","",ROUND(SUMIF('Shift log'!$F$5:$F$304,A10,'Shift log'!$E$5:$E$304)/60,2))</f>
        <v/>
      </c>
      <c r="D10" s="8">
        <f>IF(OR(A10="",SUM($C$5:$C$60)=0),"",C10/SUM($C$5:$C$60))</f>
        <v/>
      </c>
      <c r="E10" s="5">
        <f>IF(OR(A10="",C10=0),"",RANK(C10,$C$5:$C$60))</f>
        <v/>
      </c>
    </row>
    <row r="11">
      <c r="A11" s="5">
        <f>IF('Stop reasons'!A11="","",'Stop reasons'!A11)</f>
        <v/>
      </c>
      <c r="B11" s="5">
        <f>IF(A11="","",COUNTIF('Shift log'!$F$5:$F$304,A11))</f>
        <v/>
      </c>
      <c r="C11" s="5">
        <f>IF(A11="","",ROUND(SUMIF('Shift log'!$F$5:$F$304,A11,'Shift log'!$E$5:$E$304)/60,2))</f>
        <v/>
      </c>
      <c r="D11" s="8">
        <f>IF(OR(A11="",SUM($C$5:$C$60)=0),"",C11/SUM($C$5:$C$60))</f>
        <v/>
      </c>
      <c r="E11" s="5">
        <f>IF(OR(A11="",C11=0),"",RANK(C11,$C$5:$C$60))</f>
        <v/>
      </c>
    </row>
    <row r="12">
      <c r="A12" s="5">
        <f>IF('Stop reasons'!A12="","",'Stop reasons'!A12)</f>
        <v/>
      </c>
      <c r="B12" s="5">
        <f>IF(A12="","",COUNTIF('Shift log'!$F$5:$F$304,A12))</f>
        <v/>
      </c>
      <c r="C12" s="5">
        <f>IF(A12="","",ROUND(SUMIF('Shift log'!$F$5:$F$304,A12,'Shift log'!$E$5:$E$304)/60,2))</f>
        <v/>
      </c>
      <c r="D12" s="8">
        <f>IF(OR(A12="",SUM($C$5:$C$60)=0),"",C12/SUM($C$5:$C$60))</f>
        <v/>
      </c>
      <c r="E12" s="5">
        <f>IF(OR(A12="",C12=0),"",RANK(C12,$C$5:$C$60))</f>
        <v/>
      </c>
    </row>
    <row r="13">
      <c r="A13" s="5">
        <f>IF('Stop reasons'!A13="","",'Stop reasons'!A13)</f>
        <v/>
      </c>
      <c r="B13" s="5">
        <f>IF(A13="","",COUNTIF('Shift log'!$F$5:$F$304,A13))</f>
        <v/>
      </c>
      <c r="C13" s="5">
        <f>IF(A13="","",ROUND(SUMIF('Shift log'!$F$5:$F$304,A13,'Shift log'!$E$5:$E$304)/60,2))</f>
        <v/>
      </c>
      <c r="D13" s="8">
        <f>IF(OR(A13="",SUM($C$5:$C$60)=0),"",C13/SUM($C$5:$C$60))</f>
        <v/>
      </c>
      <c r="E13" s="5">
        <f>IF(OR(A13="",C13=0),"",RANK(C13,$C$5:$C$60))</f>
        <v/>
      </c>
    </row>
    <row r="14">
      <c r="A14" s="5">
        <f>IF('Stop reasons'!A14="","",'Stop reasons'!A14)</f>
        <v/>
      </c>
      <c r="B14" s="5">
        <f>IF(A14="","",COUNTIF('Shift log'!$F$5:$F$304,A14))</f>
        <v/>
      </c>
      <c r="C14" s="5">
        <f>IF(A14="","",ROUND(SUMIF('Shift log'!$F$5:$F$304,A14,'Shift log'!$E$5:$E$304)/60,2))</f>
        <v/>
      </c>
      <c r="D14" s="8">
        <f>IF(OR(A14="",SUM($C$5:$C$60)=0),"",C14/SUM($C$5:$C$60))</f>
        <v/>
      </c>
      <c r="E14" s="5">
        <f>IF(OR(A14="",C14=0),"",RANK(C14,$C$5:$C$60))</f>
        <v/>
      </c>
    </row>
    <row r="15">
      <c r="A15" s="5">
        <f>IF('Stop reasons'!A15="","",'Stop reasons'!A15)</f>
        <v/>
      </c>
      <c r="B15" s="5">
        <f>IF(A15="","",COUNTIF('Shift log'!$F$5:$F$304,A15))</f>
        <v/>
      </c>
      <c r="C15" s="5">
        <f>IF(A15="","",ROUND(SUMIF('Shift log'!$F$5:$F$304,A15,'Shift log'!$E$5:$E$304)/60,2))</f>
        <v/>
      </c>
      <c r="D15" s="8">
        <f>IF(OR(A15="",SUM($C$5:$C$60)=0),"",C15/SUM($C$5:$C$60))</f>
        <v/>
      </c>
      <c r="E15" s="5">
        <f>IF(OR(A15="",C15=0),"",RANK(C15,$C$5:$C$60))</f>
        <v/>
      </c>
    </row>
    <row r="16">
      <c r="A16" s="5">
        <f>IF('Stop reasons'!A16="","",'Stop reasons'!A16)</f>
        <v/>
      </c>
      <c r="B16" s="5">
        <f>IF(A16="","",COUNTIF('Shift log'!$F$5:$F$304,A16))</f>
        <v/>
      </c>
      <c r="C16" s="5">
        <f>IF(A16="","",ROUND(SUMIF('Shift log'!$F$5:$F$304,A16,'Shift log'!$E$5:$E$304)/60,2))</f>
        <v/>
      </c>
      <c r="D16" s="8">
        <f>IF(OR(A16="",SUM($C$5:$C$60)=0),"",C16/SUM($C$5:$C$60))</f>
        <v/>
      </c>
      <c r="E16" s="5">
        <f>IF(OR(A16="",C16=0),"",RANK(C16,$C$5:$C$60))</f>
        <v/>
      </c>
    </row>
    <row r="17">
      <c r="A17" s="5">
        <f>IF('Stop reasons'!A17="","",'Stop reasons'!A17)</f>
        <v/>
      </c>
      <c r="B17" s="5">
        <f>IF(A17="","",COUNTIF('Shift log'!$F$5:$F$304,A17))</f>
        <v/>
      </c>
      <c r="C17" s="5">
        <f>IF(A17="","",ROUND(SUMIF('Shift log'!$F$5:$F$304,A17,'Shift log'!$E$5:$E$304)/60,2))</f>
        <v/>
      </c>
      <c r="D17" s="8">
        <f>IF(OR(A17="",SUM($C$5:$C$60)=0),"",C17/SUM($C$5:$C$60))</f>
        <v/>
      </c>
      <c r="E17" s="5">
        <f>IF(OR(A17="",C17=0),"",RANK(C17,$C$5:$C$60))</f>
        <v/>
      </c>
    </row>
    <row r="18">
      <c r="A18" s="5">
        <f>IF('Stop reasons'!A18="","",'Stop reasons'!A18)</f>
        <v/>
      </c>
      <c r="B18" s="5">
        <f>IF(A18="","",COUNTIF('Shift log'!$F$5:$F$304,A18))</f>
        <v/>
      </c>
      <c r="C18" s="5">
        <f>IF(A18="","",ROUND(SUMIF('Shift log'!$F$5:$F$304,A18,'Shift log'!$E$5:$E$304)/60,2))</f>
        <v/>
      </c>
      <c r="D18" s="8">
        <f>IF(OR(A18="",SUM($C$5:$C$60)=0),"",C18/SUM($C$5:$C$60))</f>
        <v/>
      </c>
      <c r="E18" s="5">
        <f>IF(OR(A18="",C18=0),"",RANK(C18,$C$5:$C$60))</f>
        <v/>
      </c>
    </row>
    <row r="19">
      <c r="A19" s="5">
        <f>IF('Stop reasons'!A19="","",'Stop reasons'!A19)</f>
        <v/>
      </c>
      <c r="B19" s="5">
        <f>IF(A19="","",COUNTIF('Shift log'!$F$5:$F$304,A19))</f>
        <v/>
      </c>
      <c r="C19" s="5">
        <f>IF(A19="","",ROUND(SUMIF('Shift log'!$F$5:$F$304,A19,'Shift log'!$E$5:$E$304)/60,2))</f>
        <v/>
      </c>
      <c r="D19" s="8">
        <f>IF(OR(A19="",SUM($C$5:$C$60)=0),"",C19/SUM($C$5:$C$60))</f>
        <v/>
      </c>
      <c r="E19" s="5">
        <f>IF(OR(A19="",C19=0),"",RANK(C19,$C$5:$C$60))</f>
        <v/>
      </c>
    </row>
    <row r="20">
      <c r="A20" s="5">
        <f>IF('Stop reasons'!A20="","",'Stop reasons'!A20)</f>
        <v/>
      </c>
      <c r="B20" s="5">
        <f>IF(A20="","",COUNTIF('Shift log'!$F$5:$F$304,A20))</f>
        <v/>
      </c>
      <c r="C20" s="5">
        <f>IF(A20="","",ROUND(SUMIF('Shift log'!$F$5:$F$304,A20,'Shift log'!$E$5:$E$304)/60,2))</f>
        <v/>
      </c>
      <c r="D20" s="8">
        <f>IF(OR(A20="",SUM($C$5:$C$60)=0),"",C20/SUM($C$5:$C$60))</f>
        <v/>
      </c>
      <c r="E20" s="5">
        <f>IF(OR(A20="",C20=0),"",RANK(C20,$C$5:$C$60))</f>
        <v/>
      </c>
    </row>
    <row r="21">
      <c r="A21" s="5">
        <f>IF('Stop reasons'!A21="","",'Stop reasons'!A21)</f>
        <v/>
      </c>
      <c r="B21" s="5">
        <f>IF(A21="","",COUNTIF('Shift log'!$F$5:$F$304,A21))</f>
        <v/>
      </c>
      <c r="C21" s="5">
        <f>IF(A21="","",ROUND(SUMIF('Shift log'!$F$5:$F$304,A21,'Shift log'!$E$5:$E$304)/60,2))</f>
        <v/>
      </c>
      <c r="D21" s="8">
        <f>IF(OR(A21="",SUM($C$5:$C$60)=0),"",C21/SUM($C$5:$C$60))</f>
        <v/>
      </c>
      <c r="E21" s="5">
        <f>IF(OR(A21="",C21=0),"",RANK(C21,$C$5:$C$60))</f>
        <v/>
      </c>
    </row>
    <row r="22">
      <c r="A22" s="5">
        <f>IF('Stop reasons'!A22="","",'Stop reasons'!A22)</f>
        <v/>
      </c>
      <c r="B22" s="5">
        <f>IF(A22="","",COUNTIF('Shift log'!$F$5:$F$304,A22))</f>
        <v/>
      </c>
      <c r="C22" s="5">
        <f>IF(A22="","",ROUND(SUMIF('Shift log'!$F$5:$F$304,A22,'Shift log'!$E$5:$E$304)/60,2))</f>
        <v/>
      </c>
      <c r="D22" s="8">
        <f>IF(OR(A22="",SUM($C$5:$C$60)=0),"",C22/SUM($C$5:$C$60))</f>
        <v/>
      </c>
      <c r="E22" s="5">
        <f>IF(OR(A22="",C22=0),"",RANK(C22,$C$5:$C$60))</f>
        <v/>
      </c>
    </row>
    <row r="23">
      <c r="A23" s="5">
        <f>IF('Stop reasons'!A23="","",'Stop reasons'!A23)</f>
        <v/>
      </c>
      <c r="B23" s="5">
        <f>IF(A23="","",COUNTIF('Shift log'!$F$5:$F$304,A23))</f>
        <v/>
      </c>
      <c r="C23" s="5">
        <f>IF(A23="","",ROUND(SUMIF('Shift log'!$F$5:$F$304,A23,'Shift log'!$E$5:$E$304)/60,2))</f>
        <v/>
      </c>
      <c r="D23" s="8">
        <f>IF(OR(A23="",SUM($C$5:$C$60)=0),"",C23/SUM($C$5:$C$60))</f>
        <v/>
      </c>
      <c r="E23" s="5">
        <f>IF(OR(A23="",C23=0),"",RANK(C23,$C$5:$C$60))</f>
        <v/>
      </c>
    </row>
    <row r="24">
      <c r="A24" s="5">
        <f>IF('Stop reasons'!A24="","",'Stop reasons'!A24)</f>
        <v/>
      </c>
      <c r="B24" s="5">
        <f>IF(A24="","",COUNTIF('Shift log'!$F$5:$F$304,A24))</f>
        <v/>
      </c>
      <c r="C24" s="5">
        <f>IF(A24="","",ROUND(SUMIF('Shift log'!$F$5:$F$304,A24,'Shift log'!$E$5:$E$304)/60,2))</f>
        <v/>
      </c>
      <c r="D24" s="8">
        <f>IF(OR(A24="",SUM($C$5:$C$60)=0),"",C24/SUM($C$5:$C$60))</f>
        <v/>
      </c>
      <c r="E24" s="5">
        <f>IF(OR(A24="",C24=0),"",RANK(C24,$C$5:$C$60))</f>
        <v/>
      </c>
    </row>
    <row r="25">
      <c r="A25" s="5">
        <f>IF('Stop reasons'!A25="","",'Stop reasons'!A25)</f>
        <v/>
      </c>
      <c r="B25" s="5">
        <f>IF(A25="","",COUNTIF('Shift log'!$F$5:$F$304,A25))</f>
        <v/>
      </c>
      <c r="C25" s="5">
        <f>IF(A25="","",ROUND(SUMIF('Shift log'!$F$5:$F$304,A25,'Shift log'!$E$5:$E$304)/60,2))</f>
        <v/>
      </c>
      <c r="D25" s="8">
        <f>IF(OR(A25="",SUM($C$5:$C$60)=0),"",C25/SUM($C$5:$C$60))</f>
        <v/>
      </c>
      <c r="E25" s="5">
        <f>IF(OR(A25="",C25=0),"",RANK(C25,$C$5:$C$60))</f>
        <v/>
      </c>
    </row>
    <row r="26">
      <c r="A26" s="5">
        <f>IF('Stop reasons'!A26="","",'Stop reasons'!A26)</f>
        <v/>
      </c>
      <c r="B26" s="5">
        <f>IF(A26="","",COUNTIF('Shift log'!$F$5:$F$304,A26))</f>
        <v/>
      </c>
      <c r="C26" s="5">
        <f>IF(A26="","",ROUND(SUMIF('Shift log'!$F$5:$F$304,A26,'Shift log'!$E$5:$E$304)/60,2))</f>
        <v/>
      </c>
      <c r="D26" s="8">
        <f>IF(OR(A26="",SUM($C$5:$C$60)=0),"",C26/SUM($C$5:$C$60))</f>
        <v/>
      </c>
      <c r="E26" s="5">
        <f>IF(OR(A26="",C26=0),"",RANK(C26,$C$5:$C$60))</f>
        <v/>
      </c>
    </row>
    <row r="27">
      <c r="A27" s="5">
        <f>IF('Stop reasons'!A27="","",'Stop reasons'!A27)</f>
        <v/>
      </c>
      <c r="B27" s="5">
        <f>IF(A27="","",COUNTIF('Shift log'!$F$5:$F$304,A27))</f>
        <v/>
      </c>
      <c r="C27" s="5">
        <f>IF(A27="","",ROUND(SUMIF('Shift log'!$F$5:$F$304,A27,'Shift log'!$E$5:$E$304)/60,2))</f>
        <v/>
      </c>
      <c r="D27" s="8">
        <f>IF(OR(A27="",SUM($C$5:$C$60)=0),"",C27/SUM($C$5:$C$60))</f>
        <v/>
      </c>
      <c r="E27" s="5">
        <f>IF(OR(A27="",C27=0),"",RANK(C27,$C$5:$C$60))</f>
        <v/>
      </c>
    </row>
    <row r="28">
      <c r="A28" s="5">
        <f>IF('Stop reasons'!A28="","",'Stop reasons'!A28)</f>
        <v/>
      </c>
      <c r="B28" s="5">
        <f>IF(A28="","",COUNTIF('Shift log'!$F$5:$F$304,A28))</f>
        <v/>
      </c>
      <c r="C28" s="5">
        <f>IF(A28="","",ROUND(SUMIF('Shift log'!$F$5:$F$304,A28,'Shift log'!$E$5:$E$304)/60,2))</f>
        <v/>
      </c>
      <c r="D28" s="8">
        <f>IF(OR(A28="",SUM($C$5:$C$60)=0),"",C28/SUM($C$5:$C$60))</f>
        <v/>
      </c>
      <c r="E28" s="5">
        <f>IF(OR(A28="",C28=0),"",RANK(C28,$C$5:$C$60))</f>
        <v/>
      </c>
    </row>
    <row r="29">
      <c r="A29" s="5">
        <f>IF('Stop reasons'!A29="","",'Stop reasons'!A29)</f>
        <v/>
      </c>
      <c r="B29" s="5">
        <f>IF(A29="","",COUNTIF('Shift log'!$F$5:$F$304,A29))</f>
        <v/>
      </c>
      <c r="C29" s="5">
        <f>IF(A29="","",ROUND(SUMIF('Shift log'!$F$5:$F$304,A29,'Shift log'!$E$5:$E$304)/60,2))</f>
        <v/>
      </c>
      <c r="D29" s="8">
        <f>IF(OR(A29="",SUM($C$5:$C$60)=0),"",C29/SUM($C$5:$C$60))</f>
        <v/>
      </c>
      <c r="E29" s="5">
        <f>IF(OR(A29="",C29=0),"",RANK(C29,$C$5:$C$60))</f>
        <v/>
      </c>
    </row>
    <row r="30">
      <c r="A30" s="5">
        <f>IF('Stop reasons'!A30="","",'Stop reasons'!A30)</f>
        <v/>
      </c>
      <c r="B30" s="5">
        <f>IF(A30="","",COUNTIF('Shift log'!$F$5:$F$304,A30))</f>
        <v/>
      </c>
      <c r="C30" s="5">
        <f>IF(A30="","",ROUND(SUMIF('Shift log'!$F$5:$F$304,A30,'Shift log'!$E$5:$E$304)/60,2))</f>
        <v/>
      </c>
      <c r="D30" s="8">
        <f>IF(OR(A30="",SUM($C$5:$C$60)=0),"",C30/SUM($C$5:$C$60))</f>
        <v/>
      </c>
      <c r="E30" s="5">
        <f>IF(OR(A30="",C30=0),"",RANK(C30,$C$5:$C$60))</f>
        <v/>
      </c>
    </row>
    <row r="31">
      <c r="A31" s="5">
        <f>IF('Stop reasons'!A31="","",'Stop reasons'!A31)</f>
        <v/>
      </c>
      <c r="B31" s="5">
        <f>IF(A31="","",COUNTIF('Shift log'!$F$5:$F$304,A31))</f>
        <v/>
      </c>
      <c r="C31" s="5">
        <f>IF(A31="","",ROUND(SUMIF('Shift log'!$F$5:$F$304,A31,'Shift log'!$E$5:$E$304)/60,2))</f>
        <v/>
      </c>
      <c r="D31" s="8">
        <f>IF(OR(A31="",SUM($C$5:$C$60)=0),"",C31/SUM($C$5:$C$60))</f>
        <v/>
      </c>
      <c r="E31" s="5">
        <f>IF(OR(A31="",C31=0),"",RANK(C31,$C$5:$C$60))</f>
        <v/>
      </c>
    </row>
    <row r="32">
      <c r="A32" s="5">
        <f>IF('Stop reasons'!A32="","",'Stop reasons'!A32)</f>
        <v/>
      </c>
      <c r="B32" s="5">
        <f>IF(A32="","",COUNTIF('Shift log'!$F$5:$F$304,A32))</f>
        <v/>
      </c>
      <c r="C32" s="5">
        <f>IF(A32="","",ROUND(SUMIF('Shift log'!$F$5:$F$304,A32,'Shift log'!$E$5:$E$304)/60,2))</f>
        <v/>
      </c>
      <c r="D32" s="8">
        <f>IF(OR(A32="",SUM($C$5:$C$60)=0),"",C32/SUM($C$5:$C$60))</f>
        <v/>
      </c>
      <c r="E32" s="5">
        <f>IF(OR(A32="",C32=0),"",RANK(C32,$C$5:$C$60))</f>
        <v/>
      </c>
    </row>
    <row r="33">
      <c r="A33" s="5">
        <f>IF('Stop reasons'!A33="","",'Stop reasons'!A33)</f>
        <v/>
      </c>
      <c r="B33" s="5">
        <f>IF(A33="","",COUNTIF('Shift log'!$F$5:$F$304,A33))</f>
        <v/>
      </c>
      <c r="C33" s="5">
        <f>IF(A33="","",ROUND(SUMIF('Shift log'!$F$5:$F$304,A33,'Shift log'!$E$5:$E$304)/60,2))</f>
        <v/>
      </c>
      <c r="D33" s="8">
        <f>IF(OR(A33="",SUM($C$5:$C$60)=0),"",C33/SUM($C$5:$C$60))</f>
        <v/>
      </c>
      <c r="E33" s="5">
        <f>IF(OR(A33="",C33=0),"",RANK(C33,$C$5:$C$60))</f>
        <v/>
      </c>
    </row>
    <row r="34">
      <c r="A34" s="5">
        <f>IF('Stop reasons'!A34="","",'Stop reasons'!A34)</f>
        <v/>
      </c>
      <c r="B34" s="5">
        <f>IF(A34="","",COUNTIF('Shift log'!$F$5:$F$304,A34))</f>
        <v/>
      </c>
      <c r="C34" s="5">
        <f>IF(A34="","",ROUND(SUMIF('Shift log'!$F$5:$F$304,A34,'Shift log'!$E$5:$E$304)/60,2))</f>
        <v/>
      </c>
      <c r="D34" s="8">
        <f>IF(OR(A34="",SUM($C$5:$C$60)=0),"",C34/SUM($C$5:$C$60))</f>
        <v/>
      </c>
      <c r="E34" s="5">
        <f>IF(OR(A34="",C34=0),"",RANK(C34,$C$5:$C$60))</f>
        <v/>
      </c>
    </row>
    <row r="35">
      <c r="A35" s="5">
        <f>IF('Stop reasons'!A35="","",'Stop reasons'!A35)</f>
        <v/>
      </c>
      <c r="B35" s="5">
        <f>IF(A35="","",COUNTIF('Shift log'!$F$5:$F$304,A35))</f>
        <v/>
      </c>
      <c r="C35" s="5">
        <f>IF(A35="","",ROUND(SUMIF('Shift log'!$F$5:$F$304,A35,'Shift log'!$E$5:$E$304)/60,2))</f>
        <v/>
      </c>
      <c r="D35" s="8">
        <f>IF(OR(A35="",SUM($C$5:$C$60)=0),"",C35/SUM($C$5:$C$60))</f>
        <v/>
      </c>
      <c r="E35" s="5">
        <f>IF(OR(A35="",C35=0),"",RANK(C35,$C$5:$C$60))</f>
        <v/>
      </c>
    </row>
    <row r="36">
      <c r="A36" s="5">
        <f>IF('Stop reasons'!A36="","",'Stop reasons'!A36)</f>
        <v/>
      </c>
      <c r="B36" s="5">
        <f>IF(A36="","",COUNTIF('Shift log'!$F$5:$F$304,A36))</f>
        <v/>
      </c>
      <c r="C36" s="5">
        <f>IF(A36="","",ROUND(SUMIF('Shift log'!$F$5:$F$304,A36,'Shift log'!$E$5:$E$304)/60,2))</f>
        <v/>
      </c>
      <c r="D36" s="8">
        <f>IF(OR(A36="",SUM($C$5:$C$60)=0),"",C36/SUM($C$5:$C$60))</f>
        <v/>
      </c>
      <c r="E36" s="5">
        <f>IF(OR(A36="",C36=0),"",RANK(C36,$C$5:$C$60))</f>
        <v/>
      </c>
    </row>
    <row r="37">
      <c r="A37" s="5">
        <f>IF('Stop reasons'!A37="","",'Stop reasons'!A37)</f>
        <v/>
      </c>
      <c r="B37" s="5">
        <f>IF(A37="","",COUNTIF('Shift log'!$F$5:$F$304,A37))</f>
        <v/>
      </c>
      <c r="C37" s="5">
        <f>IF(A37="","",ROUND(SUMIF('Shift log'!$F$5:$F$304,A37,'Shift log'!$E$5:$E$304)/60,2))</f>
        <v/>
      </c>
      <c r="D37" s="8">
        <f>IF(OR(A37="",SUM($C$5:$C$60)=0),"",C37/SUM($C$5:$C$60))</f>
        <v/>
      </c>
      <c r="E37" s="5">
        <f>IF(OR(A37="",C37=0),"",RANK(C37,$C$5:$C$60))</f>
        <v/>
      </c>
    </row>
    <row r="38">
      <c r="A38" s="5">
        <f>IF('Stop reasons'!A38="","",'Stop reasons'!A38)</f>
        <v/>
      </c>
      <c r="B38" s="5">
        <f>IF(A38="","",COUNTIF('Shift log'!$F$5:$F$304,A38))</f>
        <v/>
      </c>
      <c r="C38" s="5">
        <f>IF(A38="","",ROUND(SUMIF('Shift log'!$F$5:$F$304,A38,'Shift log'!$E$5:$E$304)/60,2))</f>
        <v/>
      </c>
      <c r="D38" s="8">
        <f>IF(OR(A38="",SUM($C$5:$C$60)=0),"",C38/SUM($C$5:$C$60))</f>
        <v/>
      </c>
      <c r="E38" s="5">
        <f>IF(OR(A38="",C38=0),"",RANK(C38,$C$5:$C$60))</f>
        <v/>
      </c>
    </row>
    <row r="39">
      <c r="A39" s="5">
        <f>IF('Stop reasons'!A39="","",'Stop reasons'!A39)</f>
        <v/>
      </c>
      <c r="B39" s="5">
        <f>IF(A39="","",COUNTIF('Shift log'!$F$5:$F$304,A39))</f>
        <v/>
      </c>
      <c r="C39" s="5">
        <f>IF(A39="","",ROUND(SUMIF('Shift log'!$F$5:$F$304,A39,'Shift log'!$E$5:$E$304)/60,2))</f>
        <v/>
      </c>
      <c r="D39" s="8">
        <f>IF(OR(A39="",SUM($C$5:$C$60)=0),"",C39/SUM($C$5:$C$60))</f>
        <v/>
      </c>
      <c r="E39" s="5">
        <f>IF(OR(A39="",C39=0),"",RANK(C39,$C$5:$C$60))</f>
        <v/>
      </c>
    </row>
    <row r="40">
      <c r="A40" s="5">
        <f>IF('Stop reasons'!A40="","",'Stop reasons'!A40)</f>
        <v/>
      </c>
      <c r="B40" s="5">
        <f>IF(A40="","",COUNTIF('Shift log'!$F$5:$F$304,A40))</f>
        <v/>
      </c>
      <c r="C40" s="5">
        <f>IF(A40="","",ROUND(SUMIF('Shift log'!$F$5:$F$304,A40,'Shift log'!$E$5:$E$304)/60,2))</f>
        <v/>
      </c>
      <c r="D40" s="8">
        <f>IF(OR(A40="",SUM($C$5:$C$60)=0),"",C40/SUM($C$5:$C$60))</f>
        <v/>
      </c>
      <c r="E40" s="5">
        <f>IF(OR(A40="",C40=0),"",RANK(C40,$C$5:$C$60))</f>
        <v/>
      </c>
    </row>
    <row r="41">
      <c r="A41" s="5">
        <f>IF('Stop reasons'!A41="","",'Stop reasons'!A41)</f>
        <v/>
      </c>
      <c r="B41" s="5">
        <f>IF(A41="","",COUNTIF('Shift log'!$F$5:$F$304,A41))</f>
        <v/>
      </c>
      <c r="C41" s="5">
        <f>IF(A41="","",ROUND(SUMIF('Shift log'!$F$5:$F$304,A41,'Shift log'!$E$5:$E$304)/60,2))</f>
        <v/>
      </c>
      <c r="D41" s="8">
        <f>IF(OR(A41="",SUM($C$5:$C$60)=0),"",C41/SUM($C$5:$C$60))</f>
        <v/>
      </c>
      <c r="E41" s="5">
        <f>IF(OR(A41="",C41=0),"",RANK(C41,$C$5:$C$60))</f>
        <v/>
      </c>
    </row>
    <row r="42">
      <c r="A42" s="5">
        <f>IF('Stop reasons'!A42="","",'Stop reasons'!A42)</f>
        <v/>
      </c>
      <c r="B42" s="5">
        <f>IF(A42="","",COUNTIF('Shift log'!$F$5:$F$304,A42))</f>
        <v/>
      </c>
      <c r="C42" s="5">
        <f>IF(A42="","",ROUND(SUMIF('Shift log'!$F$5:$F$304,A42,'Shift log'!$E$5:$E$304)/60,2))</f>
        <v/>
      </c>
      <c r="D42" s="8">
        <f>IF(OR(A42="",SUM($C$5:$C$60)=0),"",C42/SUM($C$5:$C$60))</f>
        <v/>
      </c>
      <c r="E42" s="5">
        <f>IF(OR(A42="",C42=0),"",RANK(C42,$C$5:$C$60))</f>
        <v/>
      </c>
    </row>
    <row r="43">
      <c r="A43" s="5">
        <f>IF('Stop reasons'!A43="","",'Stop reasons'!A43)</f>
        <v/>
      </c>
      <c r="B43" s="5">
        <f>IF(A43="","",COUNTIF('Shift log'!$F$5:$F$304,A43))</f>
        <v/>
      </c>
      <c r="C43" s="5">
        <f>IF(A43="","",ROUND(SUMIF('Shift log'!$F$5:$F$304,A43,'Shift log'!$E$5:$E$304)/60,2))</f>
        <v/>
      </c>
      <c r="D43" s="8">
        <f>IF(OR(A43="",SUM($C$5:$C$60)=0),"",C43/SUM($C$5:$C$60))</f>
        <v/>
      </c>
      <c r="E43" s="5">
        <f>IF(OR(A43="",C43=0),"",RANK(C43,$C$5:$C$60))</f>
        <v/>
      </c>
    </row>
    <row r="44">
      <c r="A44" s="5">
        <f>IF('Stop reasons'!A44="","",'Stop reasons'!A44)</f>
        <v/>
      </c>
      <c r="B44" s="5">
        <f>IF(A44="","",COUNTIF('Shift log'!$F$5:$F$304,A44))</f>
        <v/>
      </c>
      <c r="C44" s="5">
        <f>IF(A44="","",ROUND(SUMIF('Shift log'!$F$5:$F$304,A44,'Shift log'!$E$5:$E$304)/60,2))</f>
        <v/>
      </c>
      <c r="D44" s="8">
        <f>IF(OR(A44="",SUM($C$5:$C$60)=0),"",C44/SUM($C$5:$C$60))</f>
        <v/>
      </c>
      <c r="E44" s="5">
        <f>IF(OR(A44="",C44=0),"",RANK(C44,$C$5:$C$60))</f>
        <v/>
      </c>
    </row>
    <row r="45">
      <c r="A45" s="5">
        <f>IF('Stop reasons'!A45="","",'Stop reasons'!A45)</f>
        <v/>
      </c>
      <c r="B45" s="5">
        <f>IF(A45="","",COUNTIF('Shift log'!$F$5:$F$304,A45))</f>
        <v/>
      </c>
      <c r="C45" s="5">
        <f>IF(A45="","",ROUND(SUMIF('Shift log'!$F$5:$F$304,A45,'Shift log'!$E$5:$E$304)/60,2))</f>
        <v/>
      </c>
      <c r="D45" s="8">
        <f>IF(OR(A45="",SUM($C$5:$C$60)=0),"",C45/SUM($C$5:$C$60))</f>
        <v/>
      </c>
      <c r="E45" s="5">
        <f>IF(OR(A45="",C45=0),"",RANK(C45,$C$5:$C$60))</f>
        <v/>
      </c>
    </row>
    <row r="46">
      <c r="A46" s="5">
        <f>IF('Stop reasons'!A46="","",'Stop reasons'!A46)</f>
        <v/>
      </c>
      <c r="B46" s="5">
        <f>IF(A46="","",COUNTIF('Shift log'!$F$5:$F$304,A46))</f>
        <v/>
      </c>
      <c r="C46" s="5">
        <f>IF(A46="","",ROUND(SUMIF('Shift log'!$F$5:$F$304,A46,'Shift log'!$E$5:$E$304)/60,2))</f>
        <v/>
      </c>
      <c r="D46" s="8">
        <f>IF(OR(A46="",SUM($C$5:$C$60)=0),"",C46/SUM($C$5:$C$60))</f>
        <v/>
      </c>
      <c r="E46" s="5">
        <f>IF(OR(A46="",C46=0),"",RANK(C46,$C$5:$C$60))</f>
        <v/>
      </c>
    </row>
    <row r="47">
      <c r="A47" s="5">
        <f>IF('Stop reasons'!A47="","",'Stop reasons'!A47)</f>
        <v/>
      </c>
      <c r="B47" s="5">
        <f>IF(A47="","",COUNTIF('Shift log'!$F$5:$F$304,A47))</f>
        <v/>
      </c>
      <c r="C47" s="5">
        <f>IF(A47="","",ROUND(SUMIF('Shift log'!$F$5:$F$304,A47,'Shift log'!$E$5:$E$304)/60,2))</f>
        <v/>
      </c>
      <c r="D47" s="8">
        <f>IF(OR(A47="",SUM($C$5:$C$60)=0),"",C47/SUM($C$5:$C$60))</f>
        <v/>
      </c>
      <c r="E47" s="5">
        <f>IF(OR(A47="",C47=0),"",RANK(C47,$C$5:$C$60))</f>
        <v/>
      </c>
    </row>
    <row r="48">
      <c r="A48" s="5">
        <f>IF('Stop reasons'!A48="","",'Stop reasons'!A48)</f>
        <v/>
      </c>
      <c r="B48" s="5">
        <f>IF(A48="","",COUNTIF('Shift log'!$F$5:$F$304,A48))</f>
        <v/>
      </c>
      <c r="C48" s="5">
        <f>IF(A48="","",ROUND(SUMIF('Shift log'!$F$5:$F$304,A48,'Shift log'!$E$5:$E$304)/60,2))</f>
        <v/>
      </c>
      <c r="D48" s="8">
        <f>IF(OR(A48="",SUM($C$5:$C$60)=0),"",C48/SUM($C$5:$C$60))</f>
        <v/>
      </c>
      <c r="E48" s="5">
        <f>IF(OR(A48="",C48=0),"",RANK(C48,$C$5:$C$60))</f>
        <v/>
      </c>
    </row>
    <row r="49">
      <c r="A49" s="5">
        <f>IF('Stop reasons'!A49="","",'Stop reasons'!A49)</f>
        <v/>
      </c>
      <c r="B49" s="5">
        <f>IF(A49="","",COUNTIF('Shift log'!$F$5:$F$304,A49))</f>
        <v/>
      </c>
      <c r="C49" s="5">
        <f>IF(A49="","",ROUND(SUMIF('Shift log'!$F$5:$F$304,A49,'Shift log'!$E$5:$E$304)/60,2))</f>
        <v/>
      </c>
      <c r="D49" s="8">
        <f>IF(OR(A49="",SUM($C$5:$C$60)=0),"",C49/SUM($C$5:$C$60))</f>
        <v/>
      </c>
      <c r="E49" s="5">
        <f>IF(OR(A49="",C49=0),"",RANK(C49,$C$5:$C$60))</f>
        <v/>
      </c>
    </row>
    <row r="50">
      <c r="A50" s="5">
        <f>IF('Stop reasons'!A50="","",'Stop reasons'!A50)</f>
        <v/>
      </c>
      <c r="B50" s="5">
        <f>IF(A50="","",COUNTIF('Shift log'!$F$5:$F$304,A50))</f>
        <v/>
      </c>
      <c r="C50" s="5">
        <f>IF(A50="","",ROUND(SUMIF('Shift log'!$F$5:$F$304,A50,'Shift log'!$E$5:$E$304)/60,2))</f>
        <v/>
      </c>
      <c r="D50" s="8">
        <f>IF(OR(A50="",SUM($C$5:$C$60)=0),"",C50/SUM($C$5:$C$60))</f>
        <v/>
      </c>
      <c r="E50" s="5">
        <f>IF(OR(A50="",C50=0),"",RANK(C50,$C$5:$C$60))</f>
        <v/>
      </c>
    </row>
    <row r="51">
      <c r="A51" s="5">
        <f>IF('Stop reasons'!A51="","",'Stop reasons'!A51)</f>
        <v/>
      </c>
      <c r="B51" s="5">
        <f>IF(A51="","",COUNTIF('Shift log'!$F$5:$F$304,A51))</f>
        <v/>
      </c>
      <c r="C51" s="5">
        <f>IF(A51="","",ROUND(SUMIF('Shift log'!$F$5:$F$304,A51,'Shift log'!$E$5:$E$304)/60,2))</f>
        <v/>
      </c>
      <c r="D51" s="8">
        <f>IF(OR(A51="",SUM($C$5:$C$60)=0),"",C51/SUM($C$5:$C$60))</f>
        <v/>
      </c>
      <c r="E51" s="5">
        <f>IF(OR(A51="",C51=0),"",RANK(C51,$C$5:$C$60))</f>
        <v/>
      </c>
    </row>
    <row r="52">
      <c r="A52" s="5">
        <f>IF('Stop reasons'!A52="","",'Stop reasons'!A52)</f>
        <v/>
      </c>
      <c r="B52" s="5">
        <f>IF(A52="","",COUNTIF('Shift log'!$F$5:$F$304,A52))</f>
        <v/>
      </c>
      <c r="C52" s="5">
        <f>IF(A52="","",ROUND(SUMIF('Shift log'!$F$5:$F$304,A52,'Shift log'!$E$5:$E$304)/60,2))</f>
        <v/>
      </c>
      <c r="D52" s="8">
        <f>IF(OR(A52="",SUM($C$5:$C$60)=0),"",C52/SUM($C$5:$C$60))</f>
        <v/>
      </c>
      <c r="E52" s="5">
        <f>IF(OR(A52="",C52=0),"",RANK(C52,$C$5:$C$60))</f>
        <v/>
      </c>
    </row>
    <row r="53">
      <c r="A53" s="5">
        <f>IF('Stop reasons'!A53="","",'Stop reasons'!A53)</f>
        <v/>
      </c>
      <c r="B53" s="5">
        <f>IF(A53="","",COUNTIF('Shift log'!$F$5:$F$304,A53))</f>
        <v/>
      </c>
      <c r="C53" s="5">
        <f>IF(A53="","",ROUND(SUMIF('Shift log'!$F$5:$F$304,A53,'Shift log'!$E$5:$E$304)/60,2))</f>
        <v/>
      </c>
      <c r="D53" s="8">
        <f>IF(OR(A53="",SUM($C$5:$C$60)=0),"",C53/SUM($C$5:$C$60))</f>
        <v/>
      </c>
      <c r="E53" s="5">
        <f>IF(OR(A53="",C53=0),"",RANK(C53,$C$5:$C$60))</f>
        <v/>
      </c>
    </row>
    <row r="54">
      <c r="A54" s="5">
        <f>IF('Stop reasons'!A54="","",'Stop reasons'!A54)</f>
        <v/>
      </c>
      <c r="B54" s="5">
        <f>IF(A54="","",COUNTIF('Shift log'!$F$5:$F$304,A54))</f>
        <v/>
      </c>
      <c r="C54" s="5">
        <f>IF(A54="","",ROUND(SUMIF('Shift log'!$F$5:$F$304,A54,'Shift log'!$E$5:$E$304)/60,2))</f>
        <v/>
      </c>
      <c r="D54" s="8">
        <f>IF(OR(A54="",SUM($C$5:$C$60)=0),"",C54/SUM($C$5:$C$60))</f>
        <v/>
      </c>
      <c r="E54" s="5">
        <f>IF(OR(A54="",C54=0),"",RANK(C54,$C$5:$C$60))</f>
        <v/>
      </c>
    </row>
    <row r="55">
      <c r="A55" s="5">
        <f>IF('Stop reasons'!A55="","",'Stop reasons'!A55)</f>
        <v/>
      </c>
      <c r="B55" s="5">
        <f>IF(A55="","",COUNTIF('Shift log'!$F$5:$F$304,A55))</f>
        <v/>
      </c>
      <c r="C55" s="5">
        <f>IF(A55="","",ROUND(SUMIF('Shift log'!$F$5:$F$304,A55,'Shift log'!$E$5:$E$304)/60,2))</f>
        <v/>
      </c>
      <c r="D55" s="8">
        <f>IF(OR(A55="",SUM($C$5:$C$60)=0),"",C55/SUM($C$5:$C$60))</f>
        <v/>
      </c>
      <c r="E55" s="5">
        <f>IF(OR(A55="",C55=0),"",RANK(C55,$C$5:$C$60))</f>
        <v/>
      </c>
    </row>
    <row r="56">
      <c r="A56" s="5">
        <f>IF('Stop reasons'!A56="","",'Stop reasons'!A56)</f>
        <v/>
      </c>
      <c r="B56" s="5">
        <f>IF(A56="","",COUNTIF('Shift log'!$F$5:$F$304,A56))</f>
        <v/>
      </c>
      <c r="C56" s="5">
        <f>IF(A56="","",ROUND(SUMIF('Shift log'!$F$5:$F$304,A56,'Shift log'!$E$5:$E$304)/60,2))</f>
        <v/>
      </c>
      <c r="D56" s="8">
        <f>IF(OR(A56="",SUM($C$5:$C$60)=0),"",C56/SUM($C$5:$C$60))</f>
        <v/>
      </c>
      <c r="E56" s="5">
        <f>IF(OR(A56="",C56=0),"",RANK(C56,$C$5:$C$60))</f>
        <v/>
      </c>
    </row>
    <row r="57">
      <c r="A57" s="5">
        <f>IF('Stop reasons'!A57="","",'Stop reasons'!A57)</f>
        <v/>
      </c>
      <c r="B57" s="5">
        <f>IF(A57="","",COUNTIF('Shift log'!$F$5:$F$304,A57))</f>
        <v/>
      </c>
      <c r="C57" s="5">
        <f>IF(A57="","",ROUND(SUMIF('Shift log'!$F$5:$F$304,A57,'Shift log'!$E$5:$E$304)/60,2))</f>
        <v/>
      </c>
      <c r="D57" s="8">
        <f>IF(OR(A57="",SUM($C$5:$C$60)=0),"",C57/SUM($C$5:$C$60))</f>
        <v/>
      </c>
      <c r="E57" s="5">
        <f>IF(OR(A57="",C57=0),"",RANK(C57,$C$5:$C$60))</f>
        <v/>
      </c>
    </row>
    <row r="58">
      <c r="A58" s="5">
        <f>IF('Stop reasons'!A58="","",'Stop reasons'!A58)</f>
        <v/>
      </c>
      <c r="B58" s="5">
        <f>IF(A58="","",COUNTIF('Shift log'!$F$5:$F$304,A58))</f>
        <v/>
      </c>
      <c r="C58" s="5">
        <f>IF(A58="","",ROUND(SUMIF('Shift log'!$F$5:$F$304,A58,'Shift log'!$E$5:$E$304)/60,2))</f>
        <v/>
      </c>
      <c r="D58" s="8">
        <f>IF(OR(A58="",SUM($C$5:$C$60)=0),"",C58/SUM($C$5:$C$60))</f>
        <v/>
      </c>
      <c r="E58" s="5">
        <f>IF(OR(A58="",C58=0),"",RANK(C58,$C$5:$C$60))</f>
        <v/>
      </c>
    </row>
    <row r="59">
      <c r="A59" s="5">
        <f>IF('Stop reasons'!A59="","",'Stop reasons'!A59)</f>
        <v/>
      </c>
      <c r="B59" s="5">
        <f>IF(A59="","",COUNTIF('Shift log'!$F$5:$F$304,A59))</f>
        <v/>
      </c>
      <c r="C59" s="5">
        <f>IF(A59="","",ROUND(SUMIF('Shift log'!$F$5:$F$304,A59,'Shift log'!$E$5:$E$304)/60,2))</f>
        <v/>
      </c>
      <c r="D59" s="8">
        <f>IF(OR(A59="",SUM($C$5:$C$60)=0),"",C59/SUM($C$5:$C$60))</f>
        <v/>
      </c>
      <c r="E59" s="5">
        <f>IF(OR(A59="",C59=0),"",RANK(C59,$C$5:$C$60))</f>
        <v/>
      </c>
    </row>
    <row r="60">
      <c r="A60" s="5">
        <f>IF('Stop reasons'!A60="","",'Stop reasons'!A60)</f>
        <v/>
      </c>
      <c r="B60" s="5">
        <f>IF(A60="","",COUNTIF('Shift log'!$F$5:$F$304,A60))</f>
        <v/>
      </c>
      <c r="C60" s="5">
        <f>IF(A60="","",ROUND(SUMIF('Shift log'!$F$5:$F$304,A60,'Shift log'!$E$5:$E$304)/60,2))</f>
        <v/>
      </c>
      <c r="D60" s="8">
        <f>IF(OR(A60="",SUM($C$5:$C$60)=0),"",C60/SUM($C$5:$C$60))</f>
        <v/>
      </c>
      <c r="E60" s="5">
        <f>IF(OR(A60="",C60=0),"",RANK(C60,$C$5:$C$60))</f>
        <v/>
      </c>
    </row>
    <row r="62">
      <c r="A62" s="7" t="inlineStr">
        <is>
          <t>Sort by Hours, largest first, before the weekly meeting. Rank shows the order either way.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F5F5F7"/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44" customWidth="1" min="3" max="3"/>
  </cols>
  <sheetData>
    <row r="1" ht="28" customHeight="1">
      <c r="A1" s="1" t="inlineStr">
        <is>
          <t>OEE for one shift</t>
        </is>
      </c>
    </row>
    <row r="2">
      <c r="A2" s="2" t="inlineStr">
        <is>
          <t>Type the blue-labelled inputs. OEE = Availability × Performance × Quality.</t>
        </is>
      </c>
    </row>
    <row r="4">
      <c r="A4" s="9" t="inlineStr">
        <is>
          <t>Inputs</t>
        </is>
      </c>
    </row>
    <row r="5">
      <c r="A5" s="10" t="inlineStr">
        <is>
          <t>Paid time (minutes)</t>
        </is>
      </c>
      <c r="B5" s="5" t="n">
        <v>480</v>
      </c>
      <c r="C5" s="7" t="inlineStr">
        <is>
          <t>Shift start to end, less unpaid breaks</t>
        </is>
      </c>
    </row>
    <row r="6">
      <c r="A6" s="10" t="inlineStr">
        <is>
          <t>Planned stops (minutes)</t>
        </is>
      </c>
      <c r="B6" s="5" t="n">
        <v>30</v>
      </c>
      <c r="C6" s="7" t="inlineStr">
        <is>
          <t>Changeovers, cleaning, planned maintenance</t>
        </is>
      </c>
    </row>
    <row r="7">
      <c r="A7" s="10" t="inlineStr">
        <is>
          <t>Unplanned stops (minutes)</t>
        </is>
      </c>
      <c r="B7" s="5" t="n">
        <v>66</v>
      </c>
      <c r="C7" s="7" t="inlineStr">
        <is>
          <t>Breakdowns and waiting, from the shift log</t>
        </is>
      </c>
    </row>
    <row r="8">
      <c r="A8" s="10" t="inlineStr">
        <is>
          <t>Ideal rate (units per minute)</t>
        </is>
      </c>
      <c r="B8" s="5" t="n">
        <v>120</v>
      </c>
      <c r="C8" s="7" t="inlineStr">
        <is>
          <t>The rated speed for this product</t>
        </is>
      </c>
    </row>
    <row r="9">
      <c r="A9" s="10" t="inlineStr">
        <is>
          <t>Units made</t>
        </is>
      </c>
      <c r="B9" s="5" t="n">
        <v>38400</v>
      </c>
      <c r="C9" s="7" t="inlineStr">
        <is>
          <t>Everything the line produced</t>
        </is>
      </c>
    </row>
    <row r="10">
      <c r="A10" s="10" t="inlineStr">
        <is>
          <t>Good units</t>
        </is>
      </c>
      <c r="B10" s="5" t="n">
        <v>37780</v>
      </c>
      <c r="C10" s="7" t="inlineStr">
        <is>
          <t>Units that passed quality first time</t>
        </is>
      </c>
    </row>
    <row r="12">
      <c r="A12" s="9" t="inlineStr">
        <is>
          <t>Results</t>
        </is>
      </c>
    </row>
    <row r="13">
      <c r="A13" s="5" t="inlineStr">
        <is>
          <t>Planned production time (minutes)</t>
        </is>
      </c>
      <c r="B13" s="5">
        <f>B5-B6</f>
        <v/>
      </c>
      <c r="C13" s="7" t="inlineStr">
        <is>
          <t>Paid time less planned stops</t>
        </is>
      </c>
    </row>
    <row r="14">
      <c r="A14" s="5" t="inlineStr">
        <is>
          <t>Run time (minutes)</t>
        </is>
      </c>
      <c r="B14" s="5">
        <f>B13-B7</f>
        <v/>
      </c>
      <c r="C14" s="7" t="inlineStr">
        <is>
          <t>Planned production time less unplanned stops</t>
        </is>
      </c>
    </row>
    <row r="15">
      <c r="A15" s="5" t="inlineStr">
        <is>
          <t>Availability</t>
        </is>
      </c>
      <c r="B15" s="8">
        <f>IFERROR(B14/B13,0)</f>
        <v/>
      </c>
      <c r="C15" s="7" t="inlineStr">
        <is>
          <t>Run time ÷ planned production time</t>
        </is>
      </c>
    </row>
    <row r="16">
      <c r="A16" s="5" t="inlineStr">
        <is>
          <t>Performance</t>
        </is>
      </c>
      <c r="B16" s="8">
        <f>IFERROR(B9/(B14*B8),0)</f>
        <v/>
      </c>
      <c r="C16" s="7" t="inlineStr">
        <is>
          <t>Units made ÷ what the ideal rate would make in the run time</t>
        </is>
      </c>
    </row>
    <row r="17">
      <c r="A17" s="5" t="inlineStr">
        <is>
          <t>Quality</t>
        </is>
      </c>
      <c r="B17" s="8">
        <f>IFERROR(B10/B9,0)</f>
        <v/>
      </c>
      <c r="C17" s="7" t="inlineStr">
        <is>
          <t>Good units ÷ units made</t>
        </is>
      </c>
    </row>
    <row r="18">
      <c r="A18" s="11" t="inlineStr">
        <is>
          <t>OEE</t>
        </is>
      </c>
      <c r="B18" s="12">
        <f>B15*B16*B17</f>
        <v/>
      </c>
      <c r="C18" s="7" t="inlineStr">
        <is>
          <t>Availability × Performance × Quality</t>
        </is>
      </c>
    </row>
    <row r="19">
      <c r="A19" s="5" t="inlineStr">
        <is>
          <t>Share of paid time that made good units</t>
        </is>
      </c>
      <c r="B19" s="8">
        <f>IFERROR((B10/B8)/B5,0)</f>
        <v/>
      </c>
      <c r="C19" s="7" t="inlineStr">
        <is>
          <t>Good units at the ideal rate, as a share of paid time</t>
        </is>
      </c>
    </row>
    <row r="21">
      <c r="A21" s="7" t="inlineStr">
        <is>
          <t>The example inputs are illustrative, not a customer's shift.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5F5F7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1" t="inlineStr">
        <is>
          <t>What a sensor adds</t>
        </is>
      </c>
    </row>
    <row r="2">
      <c r="A2" s="2" t="inlineStr">
        <is>
          <t>Where a manual log stops.</t>
        </is>
      </c>
    </row>
    <row r="4" ht="22" customHeight="1">
      <c r="A4" s="3" t="inlineStr">
        <is>
          <t>What</t>
        </is>
      </c>
      <c r="B4" s="3" t="inlineStr">
        <is>
          <t>Why it matters</t>
        </is>
      </c>
    </row>
    <row r="5" ht="34" customHeight="1">
      <c r="A5" s="9" t="inlineStr">
        <is>
          <t>Interruptions (short stops)</t>
        </is>
      </c>
      <c r="B5" s="13" t="inlineStr">
        <is>
          <t>Stops of seconds or a few minutes are rarely written down. A count sensor times every one.</t>
        </is>
      </c>
    </row>
    <row r="6" ht="34" customHeight="1">
      <c r="A6" s="9" t="inlineStr">
        <is>
          <t>Exact times</t>
        </is>
      </c>
      <c r="B6" s="13" t="inlineStr">
        <is>
          <t>A stop written up at shift end is a memory. A sensor records the start and end to the second.</t>
        </is>
      </c>
    </row>
    <row r="7" ht="34" customHeight="1">
      <c r="A7" s="9" t="inlineStr">
        <is>
          <t>Interruptions against slow running</t>
        </is>
      </c>
      <c r="B7" s="13" t="inlineStr">
        <is>
          <t>A manual log can't tell whether lost output came from short stops or from the line running below its rated speed. A sensor separates the two.</t>
        </is>
      </c>
    </row>
    <row r="8" ht="34" customHeight="1">
      <c r="A8" s="9" t="inlineStr">
        <is>
          <t>No end-of-shift admin</t>
        </is>
      </c>
      <c r="B8" s="13" t="inlineStr">
        <is>
          <t>Operators give the reason at the line while it happens. The log fills itself.</t>
        </is>
      </c>
    </row>
    <row r="9" ht="34" customHeight="1">
      <c r="A9" s="9" t="inlineStr">
        <is>
          <t>Augos Factory</t>
        </is>
      </c>
      <c r="B9" s="13" t="inlineStr">
        <is>
          <t>One count sensor and one Augos Operator Terminal per line. From R4,950 per line per month, ex VAT. augos.co.za/factory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Augos</dc:creator>
  <dc:title xmlns:dc="http://purl.org/dc/elements/1.1/">Augos downtime log template</dc:title>
  <dcterms:created xmlns:dcterms="http://purl.org/dc/terms/" xmlns:xsi="http://www.w3.org/2001/XMLSchema-instance" xsi:type="dcterms:W3CDTF">2026-10-18T18:40:09Z</dcterms:created>
  <dcterms:modified xmlns:dcterms="http://purl.org/dc/terms/" xmlns:xsi="http://www.w3.org/2001/XMLSchema-instance" xsi:type="dcterms:W3CDTF">2026-10-18T18:40:09Z</dcterms:modified>
</cp:coreProperties>
</file>