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EE+ work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52" customWidth="1" min="4" max="4"/>
  </cols>
  <sheetData>
    <row r="1">
      <c r="A1" s="1" t="inlineStr">
        <is>
          <t>Augos OEE+ worksheet</t>
        </is>
      </c>
    </row>
    <row r="2" ht="45" customHeight="1">
      <c r="A2" s="2" t="inlineStr">
        <is>
          <t>Standard OEE (Availability x Performance x Quality) plus an estimate of which owner holds each lost minute. Formulas: standard OEE as calculated in the Augos platform. Owner mapping: the OEE+ Owner column, simplified to four owners. augos.co.za/factory/tools/oee-calculator/</t>
        </is>
      </c>
    </row>
    <row r="4">
      <c r="A4" s="3" t="inlineStr">
        <is>
          <t>Inputs</t>
        </is>
      </c>
      <c r="B4" t="inlineStr"/>
      <c r="C4" t="inlineStr"/>
      <c r="D4" t="inlineStr"/>
    </row>
    <row r="5">
      <c r="A5" t="inlineStr">
        <is>
          <t>Shift length (min)</t>
        </is>
      </c>
      <c r="B5" t="n">
        <v>480</v>
      </c>
      <c r="C5" t="inlineStr"/>
      <c r="D5" t="inlineStr">
        <is>
          <t>Minutes scheduled</t>
        </is>
      </c>
    </row>
    <row r="6">
      <c r="A6" t="inlineStr">
        <is>
          <t>Planned stops (min)</t>
        </is>
      </c>
      <c r="B6" t="n">
        <v>30</v>
      </c>
      <c r="C6" t="inlineStr"/>
      <c r="D6" t="inlineStr">
        <is>
          <t>Breaks, scheduled cleaning, planned maintenance - standard time</t>
        </is>
      </c>
    </row>
    <row r="7">
      <c r="A7" t="inlineStr">
        <is>
          <t>Breakdowns and faults (min)</t>
        </is>
      </c>
      <c r="B7" t="n">
        <v>20</v>
      </c>
      <c r="C7" t="inlineStr">
        <is>
          <t>Technician</t>
        </is>
      </c>
      <c r="D7" t="inlineStr"/>
    </row>
    <row r="8">
      <c r="A8" t="inlineStr">
        <is>
          <t>Changeover and cleaning overrun (min)</t>
        </is>
      </c>
      <c r="B8" t="n">
        <v>10</v>
      </c>
      <c r="C8" t="inlineStr">
        <is>
          <t>Operator</t>
        </is>
      </c>
      <c r="D8" t="inlineStr">
        <is>
          <t>Time beyond the standard allowed</t>
        </is>
      </c>
    </row>
    <row r="9">
      <c r="A9" t="inlineStr">
        <is>
          <t>Waiting for material, people or instruction (min)</t>
        </is>
      </c>
      <c r="B9" t="n">
        <v>10</v>
      </c>
      <c r="C9" t="inlineStr">
        <is>
          <t>Planning</t>
        </is>
      </c>
      <c r="D9" t="inlineStr"/>
    </row>
    <row r="10">
      <c r="A10" t="inlineStr">
        <is>
          <t>Small stops (min)</t>
        </is>
      </c>
      <c r="B10" t="n">
        <v>5</v>
      </c>
      <c r="C10" t="inlineStr">
        <is>
          <t>Operator</t>
        </is>
      </c>
      <c r="D10" t="inlineStr">
        <is>
          <t>Minor Stops and Micro-Stops, if logged</t>
        </is>
      </c>
    </row>
    <row r="11">
      <c r="A11" t="inlineStr">
        <is>
          <t>Ideal run rate (units/min)</t>
        </is>
      </c>
      <c r="B11" t="n">
        <v>60</v>
      </c>
      <c r="C11" t="inlineStr"/>
      <c r="D11" t="inlineStr">
        <is>
          <t>Nameplate for this product</t>
        </is>
      </c>
    </row>
    <row r="12">
      <c r="A12" t="inlineStr">
        <is>
          <t>Total count (units)</t>
        </is>
      </c>
      <c r="B12" t="n">
        <v>21870</v>
      </c>
      <c r="C12" t="inlineStr"/>
      <c r="D12" t="inlineStr"/>
    </row>
    <row r="13">
      <c r="A13" t="inlineStr">
        <is>
          <t>Good count (units)</t>
        </is>
      </c>
      <c r="B13" t="n">
        <v>19683</v>
      </c>
      <c r="C13" t="inlineStr"/>
      <c r="D13" t="inlineStr"/>
    </row>
    <row r="14">
      <c r="A14" t="inlineStr">
        <is>
          <t>Speed loss owner (operator / technician)</t>
        </is>
      </c>
      <c r="B14" t="inlineStr">
        <is>
          <t>operator</t>
        </is>
      </c>
      <c r="C14" t="inlineStr"/>
      <c r="D14" t="inlineStr">
        <is>
          <t>Type operator or technician</t>
        </is>
      </c>
    </row>
    <row r="16">
      <c r="A16" s="3" t="inlineStr">
        <is>
          <t>Derived</t>
        </is>
      </c>
      <c r="B16" t="inlineStr"/>
      <c r="C16" t="inlineStr"/>
    </row>
    <row r="17">
      <c r="A17" t="inlineStr">
        <is>
          <t>Planned production time (min)</t>
        </is>
      </c>
      <c r="B17">
        <f>B5-B6</f>
        <v/>
      </c>
      <c r="C17" t="inlineStr">
        <is>
          <t>Shift length - planned stops</t>
        </is>
      </c>
    </row>
    <row r="18">
      <c r="A18" t="inlineStr">
        <is>
          <t>Downtime (min)</t>
        </is>
      </c>
      <c r="B18">
        <f>B7+B8+B9+B10</f>
        <v/>
      </c>
      <c r="C18" t="inlineStr"/>
    </row>
    <row r="19">
      <c r="A19" t="inlineStr">
        <is>
          <t>Run time (min)</t>
        </is>
      </c>
      <c r="B19">
        <f>B17-B18</f>
        <v/>
      </c>
      <c r="C19" t="inlineStr"/>
    </row>
    <row r="20">
      <c r="A20" t="inlineStr">
        <is>
          <t>Availability</t>
        </is>
      </c>
      <c r="B20" s="4">
        <f>IF(B17&gt;0,B19/B17,0)</f>
        <v/>
      </c>
      <c r="C20" t="inlineStr">
        <is>
          <t>Run time / planned production time</t>
        </is>
      </c>
    </row>
    <row r="21">
      <c r="A21" t="inlineStr">
        <is>
          <t>Performance</t>
        </is>
      </c>
      <c r="B21" s="4">
        <f>IF(B19*B11&gt;0,MIN(B12/(B19*B11),1),0)</f>
        <v/>
      </c>
      <c r="C21" t="inlineStr">
        <is>
          <t>(Total count / run time) / ideal run rate</t>
        </is>
      </c>
    </row>
    <row r="22">
      <c r="A22" t="inlineStr">
        <is>
          <t>Quality</t>
        </is>
      </c>
      <c r="B22" s="4">
        <f>IF(B12&gt;0,B13/B12,0)</f>
        <v/>
      </c>
      <c r="C22" t="inlineStr">
        <is>
          <t>Good count / total count</t>
        </is>
      </c>
    </row>
    <row r="23">
      <c r="A23" t="inlineStr">
        <is>
          <t>OEE</t>
        </is>
      </c>
      <c r="B23" s="4">
        <f>B20*B21*B22</f>
        <v/>
      </c>
      <c r="C23" t="inlineStr">
        <is>
          <t>Availability x Performance x Quality</t>
        </is>
      </c>
    </row>
    <row r="24">
      <c r="A24" s="3" t="inlineStr">
        <is>
          <t>Owner split (min)</t>
        </is>
      </c>
      <c r="B24" t="inlineStr"/>
      <c r="C24" t="inlineStr"/>
    </row>
    <row r="25">
      <c r="A25" t="inlineStr">
        <is>
          <t>Fully productive</t>
        </is>
      </c>
      <c r="B25" s="5">
        <f>B17-B18-B26-B27</f>
        <v/>
      </c>
      <c r="C25" t="inlineStr">
        <is>
          <t>Good units at ideal speed</t>
        </is>
      </c>
    </row>
    <row r="26">
      <c r="A26" t="inlineStr">
        <is>
          <t>Speed loss</t>
        </is>
      </c>
      <c r="B26" s="5">
        <f>B19*(1-B21)</f>
        <v/>
      </c>
      <c r="C26" t="inlineStr"/>
    </row>
    <row r="27">
      <c r="A27" t="inlineStr">
        <is>
          <t>Quality loss</t>
        </is>
      </c>
      <c r="B27" s="5">
        <f>B19*B21*(1-B22)</f>
        <v/>
      </c>
      <c r="C27" t="inlineStr"/>
    </row>
    <row r="28">
      <c r="A28" t="inlineStr">
        <is>
          <t>Operator</t>
        </is>
      </c>
      <c r="B28" s="5">
        <f>B8+B10+IF(B14="operator",B26,0)</f>
        <v/>
      </c>
      <c r="C28" t="inlineStr">
        <is>
          <t>Overrun, small stops, speed loss from pace</t>
        </is>
      </c>
    </row>
    <row r="29">
      <c r="A29" t="inlineStr">
        <is>
          <t>Technician</t>
        </is>
      </c>
      <c r="B29" s="5">
        <f>B7+IF(B14="technician",B26,0)</f>
        <v/>
      </c>
      <c r="C29" t="inlineStr">
        <is>
          <t>Breakdowns, speed loss from a mechanical limit</t>
        </is>
      </c>
    </row>
    <row r="30">
      <c r="A30" t="inlineStr">
        <is>
          <t>Planning</t>
        </is>
      </c>
      <c r="B30" s="5">
        <f>B9</f>
        <v/>
      </c>
      <c r="C30" t="inlineStr">
        <is>
          <t>Waiting</t>
        </is>
      </c>
    </row>
    <row r="31">
      <c r="A31" t="inlineStr">
        <is>
          <t>Quality</t>
        </is>
      </c>
      <c r="B31" s="5">
        <f>B27</f>
        <v/>
      </c>
      <c r="C31" t="inlineStr">
        <is>
          <t>Units that failed quality, at ideal speed</t>
        </is>
      </c>
    </row>
  </sheetData>
  <mergeCells count="1"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Augos</dc:creator>
  <dc:title xmlns:dc="http://purl.org/dc/elements/1.1/">Augos OEE+ worksheet</dc:title>
  <dc:description xmlns:dc="http://purl.org/dc/elements/1.1/">OEE+ worksheet from Augos Factory. Standard OEE plus an estimate of which owner holds each lost minute. augos.co.za/factory/tools/oee-calculator/</dc:description>
  <dcterms:created xmlns:dcterms="http://purl.org/dc/terms/" xmlns:xsi="http://www.w3.org/2001/XMLSchema-instance" xsi:type="dcterms:W3CDTF">2026-10-02T12:19:21Z</dcterms:created>
  <dcterms:modified xmlns:dcterms="http://purl.org/dc/terms/" xmlns:xsi="http://www.w3.org/2001/XMLSchema-instance" xsi:type="dcterms:W3CDTF">2026-10-02T12:19:21Z</dcterms:modified>
</cp:coreProperties>
</file>